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S:\SAD\LGSB\WEBSITE FILES\ACCOUNTING-FINANCIAL-REPORTING\AFRs\FY2021\"/>
    </mc:Choice>
  </mc:AlternateContent>
  <xr:revisionPtr revIDLastSave="0" documentId="8_{3AC8E083-9A25-46E9-90FE-82477C4E9F1F}" xr6:coauthVersionLast="47" xr6:coauthVersionMax="47" xr10:uidLastSave="{00000000-0000-0000-0000-000000000000}"/>
  <bookViews>
    <workbookView xWindow="1170" yWindow="1170" windowWidth="24600" windowHeight="14745" activeTab="1" xr2:uid="{00000000-000D-0000-FFFF-FFFF00000000}"/>
  </bookViews>
  <sheets>
    <sheet name="Instructions" sheetId="3" r:id="rId1"/>
    <sheet name="LEDGER LOAD INPUT" sheetId="6" r:id="rId2"/>
    <sheet name="DATABASE LEDGER LOAD" sheetId="1" r:id="rId3"/>
    <sheet name="List-County &amp; Entity Codes  " sheetId="4" r:id="rId4"/>
    <sheet name="Balance Check" sheetId="5" state="hidden" r:id="rId5"/>
  </sheets>
  <externalReferences>
    <externalReference r:id="rId6"/>
    <externalReference r:id="rId7"/>
    <externalReference r:id="rId8"/>
  </externalReferences>
  <definedNames>
    <definedName name="___Ent2" localSheetId="1">#REF!</definedName>
    <definedName name="___Ent2">#REF!</definedName>
    <definedName name="___Ent3" localSheetId="1">#REF!</definedName>
    <definedName name="___Ent3">#REF!</definedName>
    <definedName name="___Ent4" localSheetId="1">#REF!</definedName>
    <definedName name="___Ent4">#REF!</definedName>
    <definedName name="___Ent5" localSheetId="1">#REF!</definedName>
    <definedName name="___Ent5">#REF!</definedName>
    <definedName name="__Ent6" localSheetId="1">'[1]Cash Flow Wksht'!#REF!</definedName>
    <definedName name="__Ent6">'[1]Cash Flow Wksht'!#REF!</definedName>
    <definedName name="_Ent2" localSheetId="1">#REF!</definedName>
    <definedName name="_Ent2">#REF!</definedName>
    <definedName name="_Ent3" localSheetId="1">#REF!</definedName>
    <definedName name="_Ent3">#REF!</definedName>
    <definedName name="_Ent4" localSheetId="1">#REF!</definedName>
    <definedName name="_Ent4">#REF!</definedName>
    <definedName name="_Ent5" localSheetId="1">#REF!</definedName>
    <definedName name="_Ent5">#REF!</definedName>
    <definedName name="_Ent6" localSheetId="1">'[1]Cash Flow Wksht'!#REF!</definedName>
    <definedName name="_Ent6">'[1]Cash Flow Wksht'!#REF!</definedName>
    <definedName name="AdjCPFunds" localSheetId="1">'[2]Auto Gov''tMajor Funds-Fund Stmt'!#REF!</definedName>
    <definedName name="AdjCPFunds">'[2]Auto Gov''tMajor Funds-Fund Stmt'!#REF!</definedName>
    <definedName name="AdjDSFunds" localSheetId="1">'[2]Auto Gov''tMajor Funds-Fund Stmt'!#REF!</definedName>
    <definedName name="AdjDSFunds">'[2]Auto Gov''tMajor Funds-Fund Stmt'!#REF!</definedName>
    <definedName name="AdjPermFunds" localSheetId="1">'[2]Auto Gov''tMajor Funds-Fund Stmt'!#REF!</definedName>
    <definedName name="AdjPermFunds">'[2]Auto Gov''tMajor Funds-Fund Stmt'!#REF!</definedName>
    <definedName name="AllIntSvc" localSheetId="1">#REF!</definedName>
    <definedName name="AllIntSvc">#REF!</definedName>
    <definedName name="countycodetable">'[3]LedgerLoad Assist'!$A$185:$C$367</definedName>
    <definedName name="CPFunds" localSheetId="1">#REF!</definedName>
    <definedName name="CPFunds">#REF!</definedName>
    <definedName name="DSFunds" localSheetId="1">#REF!</definedName>
    <definedName name="DSFunds">#REF!</definedName>
    <definedName name="entityname">'List-County &amp; Entity Codes  '!$A$5:$D$187</definedName>
    <definedName name="entitynumber">'[3]LedgerLoad Assist'!$A$185:$B$367</definedName>
    <definedName name="FAQ" localSheetId="1">'[1]Cash Flow Wksht'!#REF!</definedName>
    <definedName name="FAQ">'[1]Cash Flow Wksht'!#REF!</definedName>
    <definedName name="majorfunds">'[3]LedgerLoad Assist'!$A$38:$B$41</definedName>
    <definedName name="majorfundstable" localSheetId="1">'List-County &amp; Entity Codes  '!#REF!</definedName>
    <definedName name="majorfundstable">'List-County &amp; Entity Codes  '!#REF!</definedName>
    <definedName name="NotEnt3" localSheetId="1">'[1]Cash Flow Wksht'!#REF!</definedName>
    <definedName name="NotEnt3">'[1]Cash Flow Wksht'!#REF!</definedName>
    <definedName name="OtherEnt" localSheetId="1">#REF!</definedName>
    <definedName name="OtherEnt">#REF!</definedName>
    <definedName name="PermFunds" localSheetId="1">#REF!</definedName>
    <definedName name="PermFunds">#REF!</definedName>
    <definedName name="_xlnm.Print_Titles" localSheetId="3">'List-County &amp; Entity Codes  '!$A:$C,'List-County &amp; Entity Codes  '!$2:$2</definedName>
    <definedName name="sample" localSheetId="1">'[1]Cash Flow Wksht'!#REF!</definedName>
    <definedName name="sample">'[1]Cash Flow Wksht'!#REF!</definedName>
    <definedName name="Year">'[3]LedgerLoad Assist'!$A$7:$B$33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12" i="6" l="1"/>
  <c r="H804" i="6"/>
  <c r="AA744" i="1" l="1"/>
  <c r="AC744" i="1" s="1"/>
  <c r="AA749" i="1"/>
  <c r="AB749" i="1" s="1"/>
  <c r="AA748" i="1"/>
  <c r="AC748" i="1" s="1"/>
  <c r="AA747" i="1"/>
  <c r="AC747" i="1" s="1"/>
  <c r="AA746" i="1"/>
  <c r="AC746" i="1" s="1"/>
  <c r="AA743" i="1"/>
  <c r="AC743" i="1" s="1"/>
  <c r="AA742" i="1"/>
  <c r="AC742" i="1" s="1"/>
  <c r="AA741" i="1"/>
  <c r="AC741" i="1" s="1"/>
  <c r="AC760" i="1"/>
  <c r="AB760" i="1"/>
  <c r="AC759" i="1"/>
  <c r="AB759" i="1"/>
  <c r="AC758" i="1"/>
  <c r="AB758" i="1"/>
  <c r="AC757" i="1"/>
  <c r="AB757" i="1"/>
  <c r="AC756" i="1"/>
  <c r="AB756" i="1"/>
  <c r="AC750" i="1"/>
  <c r="AB750" i="1"/>
  <c r="AC745" i="1"/>
  <c r="AB745" i="1"/>
  <c r="AA752" i="1"/>
  <c r="AC752" i="1" s="1"/>
  <c r="AA755" i="1"/>
  <c r="AC755" i="1" s="1"/>
  <c r="AA754" i="1"/>
  <c r="AC754" i="1" s="1"/>
  <c r="AA753" i="1"/>
  <c r="AC753" i="1" s="1"/>
  <c r="AA751" i="1"/>
  <c r="AC751" i="1" s="1"/>
  <c r="AB744" i="1" l="1"/>
  <c r="AC749" i="1"/>
  <c r="AB751" i="1"/>
  <c r="AB741" i="1"/>
  <c r="AB748" i="1"/>
  <c r="AB747" i="1"/>
  <c r="AB746" i="1"/>
  <c r="AB753" i="1"/>
  <c r="AB742" i="1"/>
  <c r="AB743" i="1"/>
  <c r="AB755" i="1"/>
  <c r="AB754" i="1"/>
  <c r="AB752" i="1"/>
  <c r="AA516" i="1" l="1"/>
  <c r="AB516" i="1" s="1"/>
  <c r="AA515" i="1"/>
  <c r="AB515" i="1" s="1"/>
  <c r="AA592" i="1"/>
  <c r="AB592" i="1" s="1"/>
  <c r="AA591" i="1"/>
  <c r="AC591" i="1" s="1"/>
  <c r="H633" i="6"/>
  <c r="H550" i="6"/>
  <c r="AB591" i="1" l="1"/>
  <c r="AC592" i="1"/>
  <c r="AC515" i="1"/>
  <c r="AC516" i="1"/>
  <c r="AA130" i="1"/>
  <c r="AC130" i="1" s="1"/>
  <c r="AB130" i="1" l="1"/>
  <c r="H774" i="6"/>
  <c r="H697" i="6"/>
  <c r="H614" i="6"/>
  <c r="H943" i="6"/>
  <c r="H531" i="6"/>
  <c r="H400" i="6"/>
  <c r="H269" i="6"/>
  <c r="H138" i="6"/>
  <c r="H882" i="6"/>
  <c r="H767" i="6"/>
  <c r="H686" i="6"/>
  <c r="H603" i="6"/>
  <c r="H470" i="6"/>
  <c r="H339" i="6"/>
  <c r="H208" i="6"/>
  <c r="H77" i="6"/>
  <c r="AA824" i="1" l="1"/>
  <c r="AA823" i="1"/>
  <c r="AA822" i="1"/>
  <c r="AA821" i="1"/>
  <c r="AA820" i="1"/>
  <c r="AA819" i="1"/>
  <c r="AA818" i="1"/>
  <c r="AA817" i="1"/>
  <c r="AA816" i="1"/>
  <c r="AA815" i="1"/>
  <c r="AA814" i="1"/>
  <c r="AA813" i="1"/>
  <c r="AA812" i="1"/>
  <c r="AA811" i="1"/>
  <c r="AA810" i="1"/>
  <c r="AA809" i="1"/>
  <c r="AA808" i="1"/>
  <c r="AA807" i="1"/>
  <c r="AA806" i="1"/>
  <c r="AA805" i="1"/>
  <c r="AA804" i="1"/>
  <c r="AA803" i="1"/>
  <c r="AA802" i="1"/>
  <c r="AA801" i="1"/>
  <c r="AA800" i="1"/>
  <c r="AA799" i="1"/>
  <c r="AA798" i="1"/>
  <c r="AA797" i="1"/>
  <c r="AA796" i="1"/>
  <c r="AA795" i="1"/>
  <c r="AA794" i="1"/>
  <c r="AA793" i="1"/>
  <c r="AA792" i="1"/>
  <c r="AA791" i="1"/>
  <c r="AA790" i="1"/>
  <c r="AA789" i="1"/>
  <c r="AA788" i="1"/>
  <c r="AA787" i="1"/>
  <c r="AA786" i="1"/>
  <c r="AA785" i="1"/>
  <c r="AA784" i="1"/>
  <c r="AA783" i="1"/>
  <c r="AA782" i="1"/>
  <c r="AA781" i="1"/>
  <c r="AA780" i="1"/>
  <c r="AA779" i="1"/>
  <c r="AA778" i="1"/>
  <c r="AA777" i="1"/>
  <c r="AA776" i="1"/>
  <c r="AA775" i="1"/>
  <c r="AA774" i="1"/>
  <c r="AA773" i="1"/>
  <c r="AA772" i="1"/>
  <c r="AA771" i="1"/>
  <c r="AA770" i="1"/>
  <c r="AA740" i="1"/>
  <c r="AA739" i="1"/>
  <c r="AA738" i="1"/>
  <c r="AA737" i="1"/>
  <c r="AA736" i="1"/>
  <c r="AA735" i="1"/>
  <c r="AA734" i="1"/>
  <c r="AA733" i="1"/>
  <c r="AA717" i="1"/>
  <c r="AA716" i="1"/>
  <c r="AA715" i="1"/>
  <c r="AA714" i="1"/>
  <c r="AA713" i="1"/>
  <c r="AA712" i="1"/>
  <c r="AA711" i="1"/>
  <c r="AA710" i="1"/>
  <c r="AA709" i="1"/>
  <c r="AA708" i="1"/>
  <c r="AA707" i="1"/>
  <c r="AA706" i="1"/>
  <c r="AA705" i="1"/>
  <c r="AA704" i="1"/>
  <c r="AA703" i="1"/>
  <c r="AA702" i="1"/>
  <c r="AA701" i="1"/>
  <c r="AA700" i="1"/>
  <c r="AA699" i="1"/>
  <c r="AA698" i="1"/>
  <c r="AA697" i="1"/>
  <c r="AA696" i="1"/>
  <c r="AA695" i="1"/>
  <c r="AA694" i="1"/>
  <c r="AA693" i="1"/>
  <c r="AA692" i="1"/>
  <c r="AA691" i="1"/>
  <c r="AA690" i="1"/>
  <c r="AA689" i="1"/>
  <c r="AA688" i="1"/>
  <c r="AA687" i="1"/>
  <c r="AA686" i="1"/>
  <c r="AA685" i="1"/>
  <c r="AA684" i="1"/>
  <c r="AA683" i="1"/>
  <c r="AA682" i="1"/>
  <c r="AA681" i="1"/>
  <c r="AA680" i="1"/>
  <c r="AA679" i="1"/>
  <c r="AA678" i="1"/>
  <c r="AA677" i="1"/>
  <c r="AA676" i="1"/>
  <c r="AA675" i="1"/>
  <c r="AA674" i="1"/>
  <c r="AA673" i="1"/>
  <c r="AA672" i="1"/>
  <c r="AA671" i="1"/>
  <c r="AA670" i="1"/>
  <c r="AA669" i="1"/>
  <c r="AA668" i="1"/>
  <c r="AA667" i="1"/>
  <c r="AA666" i="1"/>
  <c r="AA665" i="1"/>
  <c r="AA664" i="1"/>
  <c r="AA663" i="1"/>
  <c r="AA643" i="1"/>
  <c r="AA642" i="1"/>
  <c r="AA641" i="1"/>
  <c r="AA640" i="1"/>
  <c r="AA639" i="1"/>
  <c r="AA638" i="1"/>
  <c r="AA637" i="1"/>
  <c r="AA636" i="1"/>
  <c r="AA635" i="1"/>
  <c r="AA634" i="1"/>
  <c r="AA633" i="1"/>
  <c r="AA632" i="1"/>
  <c r="AA631" i="1"/>
  <c r="AA630" i="1"/>
  <c r="AA629" i="1"/>
  <c r="AA628" i="1"/>
  <c r="AA627" i="1"/>
  <c r="AA626" i="1"/>
  <c r="AA625" i="1"/>
  <c r="AA624" i="1"/>
  <c r="AA623" i="1"/>
  <c r="AA622" i="1"/>
  <c r="AA621" i="1"/>
  <c r="AA620" i="1"/>
  <c r="AA619" i="1"/>
  <c r="AA618" i="1"/>
  <c r="AA617" i="1"/>
  <c r="AA616" i="1"/>
  <c r="AA615" i="1"/>
  <c r="AA614" i="1"/>
  <c r="AA613" i="1"/>
  <c r="AA612" i="1"/>
  <c r="AA611" i="1"/>
  <c r="AA610" i="1"/>
  <c r="AA609" i="1"/>
  <c r="AA608" i="1"/>
  <c r="AA607" i="1"/>
  <c r="AA606" i="1"/>
  <c r="AA605" i="1"/>
  <c r="AA604" i="1"/>
  <c r="AA603" i="1"/>
  <c r="AA602" i="1"/>
  <c r="AA601" i="1"/>
  <c r="AA600" i="1"/>
  <c r="AA599" i="1"/>
  <c r="AA598" i="1"/>
  <c r="AA597" i="1"/>
  <c r="AA596" i="1"/>
  <c r="AA595" i="1"/>
  <c r="AA594" i="1"/>
  <c r="AA593" i="1"/>
  <c r="AA590" i="1"/>
  <c r="AA589" i="1"/>
  <c r="AA588" i="1"/>
  <c r="AA587" i="1"/>
  <c r="AA567" i="1"/>
  <c r="AA566" i="1"/>
  <c r="AA565" i="1"/>
  <c r="AA564" i="1"/>
  <c r="AA563" i="1"/>
  <c r="AA562" i="1"/>
  <c r="AA561" i="1"/>
  <c r="AA560" i="1"/>
  <c r="AA559" i="1"/>
  <c r="AA558" i="1"/>
  <c r="AA557" i="1"/>
  <c r="AA556" i="1"/>
  <c r="AA555" i="1"/>
  <c r="AA554" i="1"/>
  <c r="AA553" i="1"/>
  <c r="AA552" i="1"/>
  <c r="AA551" i="1"/>
  <c r="AA550" i="1"/>
  <c r="AA549" i="1"/>
  <c r="AA548" i="1"/>
  <c r="AA547" i="1"/>
  <c r="AA546" i="1"/>
  <c r="AA545" i="1"/>
  <c r="AA544" i="1"/>
  <c r="AA543" i="1"/>
  <c r="AA542" i="1"/>
  <c r="AA541" i="1"/>
  <c r="AA540" i="1"/>
  <c r="AA539" i="1"/>
  <c r="AA538" i="1"/>
  <c r="AA537" i="1"/>
  <c r="AA536" i="1"/>
  <c r="AA535" i="1"/>
  <c r="AA534" i="1"/>
  <c r="AA533" i="1"/>
  <c r="AA532" i="1"/>
  <c r="AA531" i="1"/>
  <c r="AA530" i="1"/>
  <c r="AA529" i="1"/>
  <c r="AA528" i="1"/>
  <c r="AA527" i="1"/>
  <c r="AA526" i="1"/>
  <c r="AA525" i="1"/>
  <c r="AA524" i="1"/>
  <c r="AA523" i="1"/>
  <c r="AA522" i="1"/>
  <c r="AA521" i="1"/>
  <c r="AA520" i="1"/>
  <c r="AA519" i="1"/>
  <c r="AA518" i="1"/>
  <c r="AA517" i="1"/>
  <c r="AA514" i="1"/>
  <c r="AA513" i="1"/>
  <c r="AA512" i="1"/>
  <c r="AA511" i="1"/>
  <c r="AA441" i="1"/>
  <c r="AA440" i="1"/>
  <c r="AA439" i="1"/>
  <c r="AA438" i="1"/>
  <c r="AA437" i="1"/>
  <c r="AA436" i="1"/>
  <c r="AA435" i="1"/>
  <c r="AA434" i="1"/>
  <c r="AA433" i="1"/>
  <c r="AA432" i="1"/>
  <c r="AA431" i="1"/>
  <c r="AA430" i="1"/>
  <c r="AA429" i="1"/>
  <c r="AA428" i="1"/>
  <c r="AA427" i="1"/>
  <c r="AA426" i="1"/>
  <c r="AA425" i="1"/>
  <c r="AA424" i="1"/>
  <c r="AA423" i="1"/>
  <c r="AA422" i="1"/>
  <c r="AA421" i="1"/>
  <c r="AA420" i="1"/>
  <c r="AA419" i="1"/>
  <c r="AA418" i="1"/>
  <c r="AA417" i="1"/>
  <c r="AA416" i="1"/>
  <c r="AA415" i="1"/>
  <c r="AA414" i="1"/>
  <c r="AA413" i="1"/>
  <c r="AA412" i="1"/>
  <c r="AA411" i="1"/>
  <c r="AA410" i="1"/>
  <c r="AA409" i="1"/>
  <c r="AA408" i="1"/>
  <c r="AA407" i="1"/>
  <c r="AA406" i="1"/>
  <c r="AA405" i="1"/>
  <c r="AA404" i="1"/>
  <c r="AA403" i="1"/>
  <c r="AA402" i="1"/>
  <c r="AA401" i="1"/>
  <c r="AA400" i="1"/>
  <c r="AA399" i="1"/>
  <c r="AA398" i="1"/>
  <c r="AA397" i="1"/>
  <c r="AA396" i="1"/>
  <c r="AA395" i="1"/>
  <c r="AA394" i="1"/>
  <c r="AA393" i="1"/>
  <c r="AA392" i="1"/>
  <c r="AA391" i="1"/>
  <c r="AA390" i="1"/>
  <c r="AA389" i="1"/>
  <c r="AA388" i="1"/>
  <c r="AA387" i="1"/>
  <c r="AA317" i="1"/>
  <c r="AA316" i="1"/>
  <c r="AA315" i="1"/>
  <c r="AA314" i="1"/>
  <c r="AA313" i="1"/>
  <c r="AA312" i="1"/>
  <c r="AA311" i="1"/>
  <c r="AA310" i="1"/>
  <c r="AA309" i="1"/>
  <c r="AA308" i="1"/>
  <c r="AA307" i="1"/>
  <c r="AA306" i="1"/>
  <c r="AA305" i="1"/>
  <c r="AA304" i="1"/>
  <c r="AA303" i="1"/>
  <c r="AA302" i="1"/>
  <c r="AA301" i="1"/>
  <c r="AA300" i="1"/>
  <c r="AA299" i="1"/>
  <c r="AA298" i="1"/>
  <c r="AA297" i="1"/>
  <c r="AA296" i="1"/>
  <c r="AA295" i="1"/>
  <c r="AA294" i="1"/>
  <c r="AA293" i="1"/>
  <c r="AA292" i="1"/>
  <c r="AA291" i="1"/>
  <c r="AA290" i="1"/>
  <c r="AA289" i="1"/>
  <c r="AA288" i="1"/>
  <c r="AA287" i="1"/>
  <c r="AA286" i="1"/>
  <c r="AA285" i="1"/>
  <c r="AA284" i="1"/>
  <c r="AA283" i="1"/>
  <c r="AA282" i="1"/>
  <c r="AA281" i="1"/>
  <c r="AA280" i="1"/>
  <c r="AA279" i="1"/>
  <c r="AA278" i="1"/>
  <c r="AA277" i="1"/>
  <c r="AA276" i="1"/>
  <c r="AA275" i="1"/>
  <c r="AA274" i="1"/>
  <c r="AA273" i="1"/>
  <c r="AA272" i="1"/>
  <c r="AA271" i="1"/>
  <c r="AA270" i="1"/>
  <c r="AA269" i="1"/>
  <c r="AA268" i="1"/>
  <c r="AA267" i="1"/>
  <c r="AA266" i="1"/>
  <c r="AA265" i="1"/>
  <c r="AA264" i="1"/>
  <c r="AA263" i="1"/>
  <c r="AA193" i="1"/>
  <c r="AA192" i="1"/>
  <c r="AA191" i="1"/>
  <c r="AA190" i="1"/>
  <c r="AA189" i="1"/>
  <c r="AA188" i="1"/>
  <c r="AA187" i="1"/>
  <c r="AA186" i="1"/>
  <c r="AA185" i="1"/>
  <c r="AA184" i="1"/>
  <c r="AA183" i="1"/>
  <c r="AA182" i="1"/>
  <c r="AA181" i="1"/>
  <c r="AA180" i="1"/>
  <c r="AA179" i="1"/>
  <c r="AA178" i="1"/>
  <c r="AA177" i="1"/>
  <c r="AA176" i="1"/>
  <c r="AA175" i="1"/>
  <c r="AA174" i="1"/>
  <c r="AA173" i="1"/>
  <c r="AA172" i="1"/>
  <c r="AA171" i="1"/>
  <c r="AA170" i="1"/>
  <c r="AA169" i="1"/>
  <c r="AA168" i="1"/>
  <c r="AA167" i="1"/>
  <c r="AA166" i="1"/>
  <c r="AA165" i="1"/>
  <c r="AA164" i="1"/>
  <c r="AA163" i="1"/>
  <c r="AA162" i="1"/>
  <c r="AA161" i="1"/>
  <c r="AA160" i="1"/>
  <c r="AA159" i="1"/>
  <c r="AA158" i="1"/>
  <c r="AA157" i="1"/>
  <c r="AA156" i="1"/>
  <c r="AA155" i="1"/>
  <c r="AA154" i="1"/>
  <c r="AA153" i="1"/>
  <c r="AA152" i="1"/>
  <c r="AA151" i="1"/>
  <c r="AA150" i="1"/>
  <c r="AA149" i="1"/>
  <c r="AA148" i="1"/>
  <c r="AA147" i="1"/>
  <c r="AA146" i="1"/>
  <c r="AA145" i="1"/>
  <c r="AA144" i="1"/>
  <c r="AA143" i="1"/>
  <c r="AA142" i="1"/>
  <c r="AA141" i="1"/>
  <c r="AA140" i="1"/>
  <c r="AA139" i="1"/>
  <c r="AA69" i="1"/>
  <c r="AA68" i="1"/>
  <c r="AA67" i="1"/>
  <c r="AA66" i="1"/>
  <c r="AA65" i="1"/>
  <c r="AA64" i="1"/>
  <c r="AA63" i="1"/>
  <c r="AA62" i="1"/>
  <c r="AA61" i="1"/>
  <c r="AA60" i="1"/>
  <c r="AA59" i="1"/>
  <c r="AA58" i="1"/>
  <c r="AA57" i="1"/>
  <c r="AA56" i="1"/>
  <c r="AA55" i="1"/>
  <c r="AA54" i="1"/>
  <c r="AA53" i="1"/>
  <c r="AA52" i="1"/>
  <c r="AA51" i="1"/>
  <c r="AA50" i="1"/>
  <c r="AA49" i="1"/>
  <c r="AA48" i="1"/>
  <c r="AA47" i="1"/>
  <c r="AA46" i="1"/>
  <c r="AA45" i="1"/>
  <c r="AA44" i="1"/>
  <c r="AA43" i="1"/>
  <c r="AA42" i="1"/>
  <c r="AA41" i="1"/>
  <c r="AA40" i="1"/>
  <c r="AA39" i="1"/>
  <c r="AA38" i="1"/>
  <c r="AA37" i="1"/>
  <c r="AA36" i="1"/>
  <c r="AA35" i="1"/>
  <c r="AA34" i="1"/>
  <c r="AA33" i="1"/>
  <c r="AA32" i="1"/>
  <c r="AA31" i="1"/>
  <c r="AA30" i="1"/>
  <c r="AA29" i="1"/>
  <c r="AA28" i="1"/>
  <c r="AA27" i="1"/>
  <c r="AA26" i="1"/>
  <c r="AA25" i="1"/>
  <c r="AA24" i="1"/>
  <c r="AA23" i="1"/>
  <c r="AA22" i="1"/>
  <c r="AA21" i="1"/>
  <c r="AA20" i="1"/>
  <c r="AA19" i="1"/>
  <c r="AA18" i="1"/>
  <c r="AA17" i="1"/>
  <c r="AA15" i="1"/>
  <c r="AA16" i="1"/>
  <c r="AA3" i="1"/>
  <c r="Y6" i="1"/>
  <c r="Y759" i="1" l="1"/>
  <c r="Y747" i="1"/>
  <c r="Y758" i="1"/>
  <c r="Y746" i="1"/>
  <c r="Y757" i="1"/>
  <c r="Y744" i="1"/>
  <c r="Y742" i="1"/>
  <c r="Y753" i="1"/>
  <c r="Y741" i="1"/>
  <c r="Y760" i="1"/>
  <c r="Y743" i="1"/>
  <c r="Y752" i="1"/>
  <c r="Y751" i="1"/>
  <c r="Y745" i="1"/>
  <c r="Y756" i="1"/>
  <c r="Y754" i="1"/>
  <c r="Y750" i="1"/>
  <c r="Y749" i="1"/>
  <c r="Y748" i="1"/>
  <c r="Y755" i="1"/>
  <c r="Y591" i="1"/>
  <c r="Y592" i="1"/>
  <c r="Y130" i="1"/>
  <c r="Y516" i="1"/>
  <c r="Y515" i="1"/>
  <c r="Y884" i="1"/>
  <c r="Y880" i="1"/>
  <c r="Y876" i="1"/>
  <c r="Y872" i="1"/>
  <c r="Y868" i="1"/>
  <c r="Y864" i="1"/>
  <c r="Y860" i="1"/>
  <c r="Y856" i="1"/>
  <c r="Y852" i="1"/>
  <c r="Y848" i="1"/>
  <c r="Y844" i="1"/>
  <c r="Y840" i="1"/>
  <c r="Y836" i="1"/>
  <c r="Y832" i="1"/>
  <c r="Y828" i="1"/>
  <c r="Y824" i="1"/>
  <c r="Y820" i="1"/>
  <c r="Y816" i="1"/>
  <c r="Y812" i="1"/>
  <c r="Y808" i="1"/>
  <c r="Y804" i="1"/>
  <c r="Y800" i="1"/>
  <c r="Y796" i="1"/>
  <c r="Y792" i="1"/>
  <c r="Y788" i="1"/>
  <c r="Y784" i="1"/>
  <c r="Y780" i="1"/>
  <c r="Y776" i="1"/>
  <c r="Y772" i="1"/>
  <c r="Y768" i="1"/>
  <c r="Y764" i="1"/>
  <c r="Y740" i="1"/>
  <c r="Y736" i="1"/>
  <c r="Y732" i="1"/>
  <c r="Y728" i="1"/>
  <c r="Y724" i="1"/>
  <c r="Y720" i="1"/>
  <c r="Y716" i="1"/>
  <c r="Y712" i="1"/>
  <c r="Y708" i="1"/>
  <c r="Y704" i="1"/>
  <c r="Y700" i="1"/>
  <c r="Y696" i="1"/>
  <c r="Y692" i="1"/>
  <c r="Y688" i="1"/>
  <c r="Y684" i="1"/>
  <c r="Y680" i="1"/>
  <c r="Y676" i="1"/>
  <c r="Y672" i="1"/>
  <c r="Y668" i="1"/>
  <c r="Y664" i="1"/>
  <c r="Y660" i="1"/>
  <c r="Y656" i="1"/>
  <c r="Y652" i="1"/>
  <c r="Y648" i="1"/>
  <c r="Y644" i="1"/>
  <c r="Y640" i="1"/>
  <c r="Y636" i="1"/>
  <c r="Y632" i="1"/>
  <c r="Y628" i="1"/>
  <c r="Y624" i="1"/>
  <c r="Y620" i="1"/>
  <c r="Y616" i="1"/>
  <c r="Y612" i="1"/>
  <c r="Y608" i="1"/>
  <c r="Y604" i="1"/>
  <c r="Y600" i="1"/>
  <c r="Y596" i="1"/>
  <c r="Y590" i="1"/>
  <c r="Y586" i="1"/>
  <c r="Y582" i="1"/>
  <c r="Y578" i="1"/>
  <c r="Y574" i="1"/>
  <c r="Y570" i="1"/>
  <c r="Y566" i="1"/>
  <c r="Y562" i="1"/>
  <c r="Y558" i="1"/>
  <c r="Y554" i="1"/>
  <c r="Y550" i="1"/>
  <c r="Y546" i="1"/>
  <c r="Y542" i="1"/>
  <c r="Y538" i="1"/>
  <c r="Y534" i="1"/>
  <c r="Y530" i="1"/>
  <c r="Y526" i="1"/>
  <c r="Y882" i="1"/>
  <c r="Y878" i="1"/>
  <c r="Y874" i="1"/>
  <c r="Y870" i="1"/>
  <c r="Y866" i="1"/>
  <c r="Y862" i="1"/>
  <c r="Y858" i="1"/>
  <c r="Y854" i="1"/>
  <c r="Y850" i="1"/>
  <c r="Y846" i="1"/>
  <c r="Y842" i="1"/>
  <c r="Y838" i="1"/>
  <c r="Y834" i="1"/>
  <c r="Y830" i="1"/>
  <c r="Y826" i="1"/>
  <c r="Y822" i="1"/>
  <c r="Y818" i="1"/>
  <c r="Y814" i="1"/>
  <c r="Y810" i="1"/>
  <c r="Y806" i="1"/>
  <c r="Y802" i="1"/>
  <c r="Y798" i="1"/>
  <c r="Y794" i="1"/>
  <c r="Y790" i="1"/>
  <c r="Y786" i="1"/>
  <c r="Y782" i="1"/>
  <c r="Y778" i="1"/>
  <c r="Y774" i="1"/>
  <c r="Y770" i="1"/>
  <c r="Y766" i="1"/>
  <c r="Y762" i="1"/>
  <c r="Y738" i="1"/>
  <c r="Y734" i="1"/>
  <c r="Y730" i="1"/>
  <c r="Y726" i="1"/>
  <c r="Y722" i="1"/>
  <c r="Y718" i="1"/>
  <c r="Y714" i="1"/>
  <c r="Y710" i="1"/>
  <c r="Y706" i="1"/>
  <c r="Y702" i="1"/>
  <c r="Y698" i="1"/>
  <c r="Y694" i="1"/>
  <c r="Y690" i="1"/>
  <c r="Y686" i="1"/>
  <c r="Y682" i="1"/>
  <c r="Y678" i="1"/>
  <c r="Y674" i="1"/>
  <c r="Y670" i="1"/>
  <c r="Y666" i="1"/>
  <c r="Y662" i="1"/>
  <c r="Y658" i="1"/>
  <c r="Y654" i="1"/>
  <c r="Y650" i="1"/>
  <c r="Y646" i="1"/>
  <c r="Y642" i="1"/>
  <c r="Y638" i="1"/>
  <c r="Y634" i="1"/>
  <c r="Y630" i="1"/>
  <c r="Y626" i="1"/>
  <c r="Y622" i="1"/>
  <c r="Y618" i="1"/>
  <c r="Y614" i="1"/>
  <c r="Y610" i="1"/>
  <c r="Y606" i="1"/>
  <c r="Y602" i="1"/>
  <c r="Y598" i="1"/>
  <c r="Y594" i="1"/>
  <c r="Y588" i="1"/>
  <c r="Y584" i="1"/>
  <c r="Y580" i="1"/>
  <c r="Y576" i="1"/>
  <c r="Y572" i="1"/>
  <c r="Y568" i="1"/>
  <c r="Y564" i="1"/>
  <c r="Y560" i="1"/>
  <c r="Y556" i="1"/>
  <c r="Y552" i="1"/>
  <c r="Y548" i="1"/>
  <c r="Y544" i="1"/>
  <c r="Y540" i="1"/>
  <c r="Y536" i="1"/>
  <c r="Y532" i="1"/>
  <c r="Y879" i="1"/>
  <c r="Y871" i="1"/>
  <c r="Y863" i="1"/>
  <c r="Y855" i="1"/>
  <c r="Y847" i="1"/>
  <c r="Y839" i="1"/>
  <c r="Y831" i="1"/>
  <c r="Y823" i="1"/>
  <c r="Y815" i="1"/>
  <c r="Y807" i="1"/>
  <c r="Y799" i="1"/>
  <c r="Y791" i="1"/>
  <c r="Y783" i="1"/>
  <c r="Y775" i="1"/>
  <c r="Y767" i="1"/>
  <c r="Y739" i="1"/>
  <c r="Y731" i="1"/>
  <c r="Y723" i="1"/>
  <c r="Y715" i="1"/>
  <c r="Y707" i="1"/>
  <c r="Y699" i="1"/>
  <c r="Y691" i="1"/>
  <c r="Y683" i="1"/>
  <c r="Y675" i="1"/>
  <c r="Y667" i="1"/>
  <c r="Y659" i="1"/>
  <c r="Y651" i="1"/>
  <c r="Y643" i="1"/>
  <c r="Y635" i="1"/>
  <c r="Y627" i="1"/>
  <c r="Y619" i="1"/>
  <c r="Y611" i="1"/>
  <c r="Y603" i="1"/>
  <c r="Y595" i="1"/>
  <c r="Y585" i="1"/>
  <c r="Y577" i="1"/>
  <c r="Y569" i="1"/>
  <c r="Y561" i="1"/>
  <c r="Y553" i="1"/>
  <c r="Y545" i="1"/>
  <c r="Y537" i="1"/>
  <c r="Y529" i="1"/>
  <c r="Y524" i="1"/>
  <c r="Y520" i="1"/>
  <c r="Y514" i="1"/>
  <c r="Y510" i="1"/>
  <c r="Y506" i="1"/>
  <c r="Y502" i="1"/>
  <c r="Y498" i="1"/>
  <c r="Y494" i="1"/>
  <c r="Y490" i="1"/>
  <c r="Y486" i="1"/>
  <c r="Y482" i="1"/>
  <c r="Y478" i="1"/>
  <c r="Y474" i="1"/>
  <c r="Y470" i="1"/>
  <c r="Y466" i="1"/>
  <c r="Y462" i="1"/>
  <c r="Y458" i="1"/>
  <c r="Y454" i="1"/>
  <c r="Y450" i="1"/>
  <c r="Y446" i="1"/>
  <c r="Y442" i="1"/>
  <c r="Y438" i="1"/>
  <c r="Y434" i="1"/>
  <c r="Y430" i="1"/>
  <c r="Y426" i="1"/>
  <c r="Y422" i="1"/>
  <c r="Y418" i="1"/>
  <c r="Y414" i="1"/>
  <c r="Y410" i="1"/>
  <c r="Y406" i="1"/>
  <c r="Y402" i="1"/>
  <c r="Y398" i="1"/>
  <c r="Y394" i="1"/>
  <c r="Y390" i="1"/>
  <c r="Y386" i="1"/>
  <c r="Y382" i="1"/>
  <c r="Y378" i="1"/>
  <c r="Y374" i="1"/>
  <c r="Y370" i="1"/>
  <c r="Y366" i="1"/>
  <c r="Y362" i="1"/>
  <c r="Y358" i="1"/>
  <c r="Y354" i="1"/>
  <c r="Y877" i="1"/>
  <c r="Y867" i="1"/>
  <c r="Y857" i="1"/>
  <c r="Y845" i="1"/>
  <c r="Y835" i="1"/>
  <c r="Y825" i="1"/>
  <c r="Y813" i="1"/>
  <c r="Y803" i="1"/>
  <c r="Y793" i="1"/>
  <c r="Y781" i="1"/>
  <c r="Y771" i="1"/>
  <c r="Y761" i="1"/>
  <c r="Y729" i="1"/>
  <c r="Y719" i="1"/>
  <c r="Y709" i="1"/>
  <c r="Y697" i="1"/>
  <c r="Y687" i="1"/>
  <c r="Y677" i="1"/>
  <c r="Y665" i="1"/>
  <c r="Y655" i="1"/>
  <c r="Y645" i="1"/>
  <c r="Y633" i="1"/>
  <c r="Y623" i="1"/>
  <c r="Y613" i="1"/>
  <c r="Y601" i="1"/>
  <c r="Y589" i="1"/>
  <c r="Y579" i="1"/>
  <c r="Y567" i="1"/>
  <c r="Y557" i="1"/>
  <c r="Y547" i="1"/>
  <c r="Y535" i="1"/>
  <c r="Y527" i="1"/>
  <c r="Y521" i="1"/>
  <c r="Y513" i="1"/>
  <c r="Y508" i="1"/>
  <c r="Y503" i="1"/>
  <c r="Y497" i="1"/>
  <c r="Y492" i="1"/>
  <c r="Y487" i="1"/>
  <c r="Y481" i="1"/>
  <c r="Y476" i="1"/>
  <c r="Y471" i="1"/>
  <c r="Y465" i="1"/>
  <c r="Y460" i="1"/>
  <c r="Y455" i="1"/>
  <c r="Y449" i="1"/>
  <c r="Y444" i="1"/>
  <c r="Y439" i="1"/>
  <c r="Y433" i="1"/>
  <c r="Y428" i="1"/>
  <c r="Y423" i="1"/>
  <c r="Y417" i="1"/>
  <c r="Y412" i="1"/>
  <c r="Y407" i="1"/>
  <c r="Y401" i="1"/>
  <c r="Y396" i="1"/>
  <c r="Y391" i="1"/>
  <c r="Y385" i="1"/>
  <c r="Y380" i="1"/>
  <c r="Y375" i="1"/>
  <c r="Y369" i="1"/>
  <c r="Y364" i="1"/>
  <c r="Y359" i="1"/>
  <c r="Y353" i="1"/>
  <c r="Y349" i="1"/>
  <c r="Y345" i="1"/>
  <c r="Y341" i="1"/>
  <c r="Y337" i="1"/>
  <c r="Y333" i="1"/>
  <c r="Y329" i="1"/>
  <c r="Y325" i="1"/>
  <c r="Y321" i="1"/>
  <c r="Y317" i="1"/>
  <c r="Y313" i="1"/>
  <c r="Y309" i="1"/>
  <c r="Y305" i="1"/>
  <c r="Y301" i="1"/>
  <c r="Y297" i="1"/>
  <c r="Y293" i="1"/>
  <c r="Y289" i="1"/>
  <c r="Y285" i="1"/>
  <c r="Y281" i="1"/>
  <c r="Y277" i="1"/>
  <c r="Y273" i="1"/>
  <c r="Y269" i="1"/>
  <c r="Y265" i="1"/>
  <c r="Y261" i="1"/>
  <c r="Y257" i="1"/>
  <c r="Y253" i="1"/>
  <c r="Y249" i="1"/>
  <c r="Y245" i="1"/>
  <c r="Y241" i="1"/>
  <c r="Y237" i="1"/>
  <c r="Y233" i="1"/>
  <c r="Y229" i="1"/>
  <c r="Y225" i="1"/>
  <c r="Y221" i="1"/>
  <c r="Y217" i="1"/>
  <c r="Y213" i="1"/>
  <c r="Y209" i="1"/>
  <c r="Y205" i="1"/>
  <c r="Y201" i="1"/>
  <c r="Y197" i="1"/>
  <c r="Y193" i="1"/>
  <c r="Y189" i="1"/>
  <c r="Y185" i="1"/>
  <c r="Y181" i="1"/>
  <c r="Y177" i="1"/>
  <c r="Y173" i="1"/>
  <c r="Y169" i="1"/>
  <c r="Y165" i="1"/>
  <c r="Y161" i="1"/>
  <c r="Y157" i="1"/>
  <c r="Y153" i="1"/>
  <c r="Y149" i="1"/>
  <c r="Y145" i="1"/>
  <c r="Y141" i="1"/>
  <c r="Y137" i="1"/>
  <c r="Y133" i="1"/>
  <c r="Y129" i="1"/>
  <c r="Y125" i="1"/>
  <c r="Y121" i="1"/>
  <c r="Y117" i="1"/>
  <c r="Y113" i="1"/>
  <c r="Y109" i="1"/>
  <c r="Y105" i="1"/>
  <c r="Y101" i="1"/>
  <c r="Y97" i="1"/>
  <c r="Y93" i="1"/>
  <c r="Y89" i="1"/>
  <c r="Y85" i="1"/>
  <c r="Y81" i="1"/>
  <c r="Y77" i="1"/>
  <c r="Y73" i="1"/>
  <c r="Y69" i="1"/>
  <c r="Y65" i="1"/>
  <c r="Y61" i="1"/>
  <c r="Y57" i="1"/>
  <c r="Y53" i="1"/>
  <c r="Y49" i="1"/>
  <c r="Y45" i="1"/>
  <c r="Y41" i="1"/>
  <c r="Y37" i="1"/>
  <c r="Y33" i="1"/>
  <c r="Y29" i="1"/>
  <c r="Y25" i="1"/>
  <c r="Y21" i="1"/>
  <c r="Y17" i="1"/>
  <c r="Y13" i="1"/>
  <c r="Y9" i="1"/>
  <c r="Y875" i="1"/>
  <c r="Y865" i="1"/>
  <c r="Y853" i="1"/>
  <c r="Y843" i="1"/>
  <c r="Y833" i="1"/>
  <c r="Y821" i="1"/>
  <c r="Y811" i="1"/>
  <c r="Y801" i="1"/>
  <c r="Y789" i="1"/>
  <c r="Y779" i="1"/>
  <c r="Y769" i="1"/>
  <c r="Y737" i="1"/>
  <c r="Y727" i="1"/>
  <c r="Y717" i="1"/>
  <c r="Y705" i="1"/>
  <c r="Y695" i="1"/>
  <c r="Y685" i="1"/>
  <c r="Y673" i="1"/>
  <c r="Y663" i="1"/>
  <c r="Y653" i="1"/>
  <c r="Y883" i="1"/>
  <c r="Y861" i="1"/>
  <c r="Y841" i="1"/>
  <c r="Y819" i="1"/>
  <c r="Y797" i="1"/>
  <c r="Y777" i="1"/>
  <c r="Y735" i="1"/>
  <c r="Y713" i="1"/>
  <c r="Y693" i="1"/>
  <c r="Y671" i="1"/>
  <c r="Y649" i="1"/>
  <c r="Y637" i="1"/>
  <c r="Y621" i="1"/>
  <c r="Y607" i="1"/>
  <c r="Y593" i="1"/>
  <c r="Y575" i="1"/>
  <c r="Y563" i="1"/>
  <c r="Y549" i="1"/>
  <c r="Y533" i="1"/>
  <c r="Y523" i="1"/>
  <c r="Y517" i="1"/>
  <c r="Y507" i="1"/>
  <c r="Y500" i="1"/>
  <c r="Y493" i="1"/>
  <c r="Y485" i="1"/>
  <c r="Y479" i="1"/>
  <c r="Y472" i="1"/>
  <c r="Y464" i="1"/>
  <c r="Y457" i="1"/>
  <c r="Y451" i="1"/>
  <c r="Y443" i="1"/>
  <c r="Y436" i="1"/>
  <c r="Y429" i="1"/>
  <c r="Y421" i="1"/>
  <c r="Y415" i="1"/>
  <c r="Y408" i="1"/>
  <c r="Y400" i="1"/>
  <c r="Y393" i="1"/>
  <c r="Y387" i="1"/>
  <c r="Y379" i="1"/>
  <c r="Y372" i="1"/>
  <c r="Y365" i="1"/>
  <c r="Y357" i="1"/>
  <c r="Y351" i="1"/>
  <c r="Y346" i="1"/>
  <c r="Y340" i="1"/>
  <c r="Y335" i="1"/>
  <c r="Y330" i="1"/>
  <c r="Y324" i="1"/>
  <c r="Y319" i="1"/>
  <c r="Y314" i="1"/>
  <c r="Y308" i="1"/>
  <c r="Y303" i="1"/>
  <c r="Y298" i="1"/>
  <c r="Y292" i="1"/>
  <c r="Y287" i="1"/>
  <c r="Y282" i="1"/>
  <c r="Y276" i="1"/>
  <c r="Y271" i="1"/>
  <c r="Y266" i="1"/>
  <c r="Y260" i="1"/>
  <c r="Y255" i="1"/>
  <c r="Y250" i="1"/>
  <c r="Y244" i="1"/>
  <c r="Y239" i="1"/>
  <c r="Y234" i="1"/>
  <c r="Y228" i="1"/>
  <c r="Y223" i="1"/>
  <c r="Y218" i="1"/>
  <c r="Y212" i="1"/>
  <c r="Y207" i="1"/>
  <c r="Y202" i="1"/>
  <c r="Y196" i="1"/>
  <c r="Y191" i="1"/>
  <c r="Y186" i="1"/>
  <c r="Y180" i="1"/>
  <c r="Y175" i="1"/>
  <c r="Y170" i="1"/>
  <c r="Y164" i="1"/>
  <c r="Y159" i="1"/>
  <c r="Y154" i="1"/>
  <c r="Y148" i="1"/>
  <c r="Y143" i="1"/>
  <c r="Y138" i="1"/>
  <c r="Y132" i="1"/>
  <c r="Y127" i="1"/>
  <c r="Y122" i="1"/>
  <c r="Y116" i="1"/>
  <c r="Y111" i="1"/>
  <c r="Y106" i="1"/>
  <c r="Y100" i="1"/>
  <c r="Y95" i="1"/>
  <c r="Y90" i="1"/>
  <c r="Y84" i="1"/>
  <c r="Y79" i="1"/>
  <c r="Y74" i="1"/>
  <c r="Y68" i="1"/>
  <c r="Y63" i="1"/>
  <c r="Y58" i="1"/>
  <c r="Y52" i="1"/>
  <c r="Y47" i="1"/>
  <c r="Y42" i="1"/>
  <c r="Y36" i="1"/>
  <c r="Y31" i="1"/>
  <c r="Y26" i="1"/>
  <c r="Y20" i="1"/>
  <c r="Y15" i="1"/>
  <c r="Y10" i="1"/>
  <c r="Y881" i="1"/>
  <c r="Y859" i="1"/>
  <c r="Y837" i="1"/>
  <c r="Y817" i="1"/>
  <c r="Y795" i="1"/>
  <c r="Y773" i="1"/>
  <c r="Y733" i="1"/>
  <c r="Y711" i="1"/>
  <c r="Y689" i="1"/>
  <c r="Y669" i="1"/>
  <c r="Y647" i="1"/>
  <c r="Y631" i="1"/>
  <c r="Y617" i="1"/>
  <c r="Y605" i="1"/>
  <c r="Y587" i="1"/>
  <c r="Y573" i="1"/>
  <c r="Y559" i="1"/>
  <c r="Y543" i="1"/>
  <c r="Y531" i="1"/>
  <c r="Y522" i="1"/>
  <c r="Y512" i="1"/>
  <c r="Y505" i="1"/>
  <c r="Y499" i="1"/>
  <c r="Y491" i="1"/>
  <c r="Y484" i="1"/>
  <c r="Y477" i="1"/>
  <c r="Y469" i="1"/>
  <c r="Y463" i="1"/>
  <c r="Y456" i="1"/>
  <c r="Y448" i="1"/>
  <c r="Y441" i="1"/>
  <c r="Y435" i="1"/>
  <c r="Y427" i="1"/>
  <c r="Y420" i="1"/>
  <c r="Y413" i="1"/>
  <c r="Y405" i="1"/>
  <c r="Y399" i="1"/>
  <c r="Y392" i="1"/>
  <c r="Y384" i="1"/>
  <c r="Y377" i="1"/>
  <c r="Y371" i="1"/>
  <c r="Y363" i="1"/>
  <c r="Y356" i="1"/>
  <c r="Y350" i="1"/>
  <c r="Y344" i="1"/>
  <c r="Y339" i="1"/>
  <c r="Y334" i="1"/>
  <c r="Y328" i="1"/>
  <c r="Y323" i="1"/>
  <c r="Y318" i="1"/>
  <c r="Y312" i="1"/>
  <c r="Y307" i="1"/>
  <c r="Y302" i="1"/>
  <c r="Y296" i="1"/>
  <c r="Y291" i="1"/>
  <c r="Y286" i="1"/>
  <c r="Y280" i="1"/>
  <c r="Y275" i="1"/>
  <c r="Y270" i="1"/>
  <c r="Y264" i="1"/>
  <c r="Y259" i="1"/>
  <c r="Y254" i="1"/>
  <c r="Y12" i="1"/>
  <c r="Y19" i="1"/>
  <c r="Y27" i="1"/>
  <c r="Y34" i="1"/>
  <c r="Y40" i="1"/>
  <c r="Y48" i="1"/>
  <c r="Y55" i="1"/>
  <c r="Y62" i="1"/>
  <c r="Y70" i="1"/>
  <c r="Y76" i="1"/>
  <c r="Y83" i="1"/>
  <c r="Y91" i="1"/>
  <c r="Y98" i="1"/>
  <c r="Y104" i="1"/>
  <c r="Y112" i="1"/>
  <c r="Y119" i="1"/>
  <c r="Y126" i="1"/>
  <c r="Y134" i="1"/>
  <c r="Y140" i="1"/>
  <c r="Y147" i="1"/>
  <c r="Y155" i="1"/>
  <c r="Y162" i="1"/>
  <c r="Y168" i="1"/>
  <c r="Y176" i="1"/>
  <c r="Y183" i="1"/>
  <c r="Y190" i="1"/>
  <c r="Y198" i="1"/>
  <c r="Y204" i="1"/>
  <c r="Y211" i="1"/>
  <c r="Y219" i="1"/>
  <c r="Y226" i="1"/>
  <c r="Y232" i="1"/>
  <c r="Y240" i="1"/>
  <c r="Y247" i="1"/>
  <c r="Y256" i="1"/>
  <c r="Y267" i="1"/>
  <c r="Y278" i="1"/>
  <c r="Y288" i="1"/>
  <c r="Y299" i="1"/>
  <c r="Y310" i="1"/>
  <c r="Y320" i="1"/>
  <c r="Y331" i="1"/>
  <c r="Y342" i="1"/>
  <c r="Y352" i="1"/>
  <c r="Y367" i="1"/>
  <c r="Y381" i="1"/>
  <c r="Y395" i="1"/>
  <c r="Y409" i="1"/>
  <c r="Y424" i="1"/>
  <c r="Y437" i="1"/>
  <c r="Y452" i="1"/>
  <c r="Y467" i="1"/>
  <c r="Y480" i="1"/>
  <c r="Y495" i="1"/>
  <c r="Y509" i="1"/>
  <c r="Y525" i="1"/>
  <c r="Y551" i="1"/>
  <c r="Y581" i="1"/>
  <c r="Y609" i="1"/>
  <c r="Y639" i="1"/>
  <c r="Y679" i="1"/>
  <c r="Y721" i="1"/>
  <c r="Y785" i="1"/>
  <c r="Y827" i="1"/>
  <c r="Y869" i="1"/>
  <c r="Y7" i="1"/>
  <c r="Y14" i="1"/>
  <c r="Y22" i="1"/>
  <c r="Y28" i="1"/>
  <c r="Y35" i="1"/>
  <c r="Y43" i="1"/>
  <c r="Y50" i="1"/>
  <c r="Y56" i="1"/>
  <c r="Y64" i="1"/>
  <c r="Y71" i="1"/>
  <c r="Y78" i="1"/>
  <c r="Y86" i="1"/>
  <c r="Y92" i="1"/>
  <c r="Y99" i="1"/>
  <c r="Y107" i="1"/>
  <c r="Y114" i="1"/>
  <c r="Y120" i="1"/>
  <c r="Y128" i="1"/>
  <c r="Y135" i="1"/>
  <c r="Y142" i="1"/>
  <c r="Y150" i="1"/>
  <c r="Y156" i="1"/>
  <c r="Y163" i="1"/>
  <c r="Y171" i="1"/>
  <c r="Y178" i="1"/>
  <c r="Y184" i="1"/>
  <c r="Y192" i="1"/>
  <c r="Y199" i="1"/>
  <c r="Y206" i="1"/>
  <c r="Y214" i="1"/>
  <c r="Y220" i="1"/>
  <c r="Y227" i="1"/>
  <c r="Y235" i="1"/>
  <c r="Y242" i="1"/>
  <c r="Y248" i="1"/>
  <c r="Y258" i="1"/>
  <c r="Y268" i="1"/>
  <c r="Y279" i="1"/>
  <c r="Y290" i="1"/>
  <c r="Y300" i="1"/>
  <c r="Y311" i="1"/>
  <c r="Y322" i="1"/>
  <c r="Y332" i="1"/>
  <c r="Y343" i="1"/>
  <c r="Y355" i="1"/>
  <c r="Y368" i="1"/>
  <c r="Y383" i="1"/>
  <c r="Y397" i="1"/>
  <c r="Y411" i="1"/>
  <c r="Y425" i="1"/>
  <c r="Y440" i="1"/>
  <c r="Y453" i="1"/>
  <c r="Y468" i="1"/>
  <c r="Y483" i="1"/>
  <c r="Y496" i="1"/>
  <c r="Y511" i="1"/>
  <c r="Y528" i="1"/>
  <c r="Y555" i="1"/>
  <c r="Y583" i="1"/>
  <c r="Y615" i="1"/>
  <c r="Y641" i="1"/>
  <c r="Y681" i="1"/>
  <c r="Y725" i="1"/>
  <c r="Y787" i="1"/>
  <c r="Y829" i="1"/>
  <c r="Y873" i="1"/>
  <c r="Y8" i="1"/>
  <c r="Y16" i="1"/>
  <c r="Y23" i="1"/>
  <c r="Y30" i="1"/>
  <c r="Y38" i="1"/>
  <c r="Y44" i="1"/>
  <c r="Y51" i="1"/>
  <c r="Y59" i="1"/>
  <c r="Y66" i="1"/>
  <c r="Y72" i="1"/>
  <c r="Y80" i="1"/>
  <c r="Y87" i="1"/>
  <c r="Y94" i="1"/>
  <c r="Y102" i="1"/>
  <c r="Y108" i="1"/>
  <c r="Y115" i="1"/>
  <c r="Y123" i="1"/>
  <c r="Y136" i="1"/>
  <c r="Y144" i="1"/>
  <c r="Y151" i="1"/>
  <c r="Y158" i="1"/>
  <c r="Y166" i="1"/>
  <c r="Y172" i="1"/>
  <c r="Y179" i="1"/>
  <c r="Y187" i="1"/>
  <c r="Y194" i="1"/>
  <c r="Y200" i="1"/>
  <c r="Y208" i="1"/>
  <c r="Y215" i="1"/>
  <c r="Y222" i="1"/>
  <c r="Y230" i="1"/>
  <c r="Y236" i="1"/>
  <c r="Y243" i="1"/>
  <c r="Y251" i="1"/>
  <c r="Y262" i="1"/>
  <c r="Y272" i="1"/>
  <c r="Y283" i="1"/>
  <c r="Y294" i="1"/>
  <c r="Y304" i="1"/>
  <c r="Y315" i="1"/>
  <c r="Y326" i="1"/>
  <c r="Y336" i="1"/>
  <c r="Y347" i="1"/>
  <c r="Y360" i="1"/>
  <c r="Y373" i="1"/>
  <c r="Y388" i="1"/>
  <c r="Y403" i="1"/>
  <c r="Y416" i="1"/>
  <c r="Y431" i="1"/>
  <c r="Y445" i="1"/>
  <c r="Y459" i="1"/>
  <c r="Y473" i="1"/>
  <c r="Y488" i="1"/>
  <c r="Y501" i="1"/>
  <c r="Y518" i="1"/>
  <c r="Y539" i="1"/>
  <c r="Y565" i="1"/>
  <c r="Y597" i="1"/>
  <c r="Y625" i="1"/>
  <c r="Y657" i="1"/>
  <c r="Y701" i="1"/>
  <c r="Y763" i="1"/>
  <c r="Y805" i="1"/>
  <c r="Y849" i="1"/>
  <c r="Y11" i="1"/>
  <c r="Y18" i="1"/>
  <c r="Y24" i="1"/>
  <c r="Y32" i="1"/>
  <c r="Y39" i="1"/>
  <c r="Y46" i="1"/>
  <c r="Y54" i="1"/>
  <c r="Y60" i="1"/>
  <c r="Y67" i="1"/>
  <c r="Y75" i="1"/>
  <c r="Y82" i="1"/>
  <c r="Y88" i="1"/>
  <c r="Y96" i="1"/>
  <c r="Y103" i="1"/>
  <c r="Y110" i="1"/>
  <c r="Y118" i="1"/>
  <c r="Y124" i="1"/>
  <c r="Y131" i="1"/>
  <c r="Y139" i="1"/>
  <c r="Y146" i="1"/>
  <c r="Y152" i="1"/>
  <c r="Y160" i="1"/>
  <c r="Y167" i="1"/>
  <c r="Y174" i="1"/>
  <c r="Y182" i="1"/>
  <c r="Y188" i="1"/>
  <c r="Y195" i="1"/>
  <c r="Y203" i="1"/>
  <c r="Y210" i="1"/>
  <c r="Y216" i="1"/>
  <c r="Y224" i="1"/>
  <c r="Y231" i="1"/>
  <c r="Y238" i="1"/>
  <c r="Y246" i="1"/>
  <c r="Y252" i="1"/>
  <c r="Y263" i="1"/>
  <c r="Y274" i="1"/>
  <c r="Y284" i="1"/>
  <c r="Y295" i="1"/>
  <c r="Y306" i="1"/>
  <c r="Y316" i="1"/>
  <c r="Y327" i="1"/>
  <c r="Y338" i="1"/>
  <c r="Y348" i="1"/>
  <c r="Y361" i="1"/>
  <c r="Y376" i="1"/>
  <c r="Y389" i="1"/>
  <c r="Y404" i="1"/>
  <c r="Y419" i="1"/>
  <c r="Y432" i="1"/>
  <c r="Y447" i="1"/>
  <c r="Y461" i="1"/>
  <c r="Y475" i="1"/>
  <c r="Y489" i="1"/>
  <c r="Y504" i="1"/>
  <c r="Y519" i="1"/>
  <c r="Y541" i="1"/>
  <c r="Y571" i="1"/>
  <c r="Y599" i="1"/>
  <c r="Y629" i="1"/>
  <c r="Y661" i="1"/>
  <c r="Y703" i="1"/>
  <c r="Y765" i="1"/>
  <c r="Y809" i="1"/>
  <c r="Y851" i="1"/>
  <c r="AA132" i="1"/>
  <c r="H832" i="6"/>
  <c r="H830" i="6"/>
  <c r="H829" i="6"/>
  <c r="H827" i="6"/>
  <c r="H826" i="6"/>
  <c r="H794" i="6"/>
  <c r="H792" i="6"/>
  <c r="H791" i="6"/>
  <c r="H789" i="6"/>
  <c r="H788" i="6"/>
  <c r="H717" i="6"/>
  <c r="H715" i="6"/>
  <c r="H714" i="6"/>
  <c r="H712" i="6"/>
  <c r="H711" i="6"/>
  <c r="H636" i="6"/>
  <c r="H634" i="6"/>
  <c r="H631" i="6"/>
  <c r="H630" i="6"/>
  <c r="H553" i="6"/>
  <c r="H551" i="6"/>
  <c r="H548" i="6"/>
  <c r="H547" i="6"/>
  <c r="H420" i="6"/>
  <c r="H418" i="6"/>
  <c r="H417" i="6"/>
  <c r="H415" i="6"/>
  <c r="H414" i="6"/>
  <c r="H289" i="6"/>
  <c r="H287" i="6"/>
  <c r="H286" i="6"/>
  <c r="H284" i="6"/>
  <c r="H283" i="6"/>
  <c r="H158" i="6"/>
  <c r="H156" i="6"/>
  <c r="H155" i="6"/>
  <c r="H153" i="6"/>
  <c r="H152" i="6"/>
  <c r="H27" i="6"/>
  <c r="H25" i="6"/>
  <c r="H24" i="6"/>
  <c r="H22" i="6"/>
  <c r="H21" i="6"/>
  <c r="E6" i="6"/>
  <c r="G6" i="1" s="1"/>
  <c r="E5" i="6"/>
  <c r="T6" i="1" s="1"/>
  <c r="T755" i="1" l="1"/>
  <c r="T743" i="1"/>
  <c r="T754" i="1"/>
  <c r="T742" i="1"/>
  <c r="T753" i="1"/>
  <c r="T741" i="1"/>
  <c r="T748" i="1"/>
  <c r="T759" i="1"/>
  <c r="T745" i="1"/>
  <c r="T752" i="1"/>
  <c r="T760" i="1"/>
  <c r="T747" i="1"/>
  <c r="T746" i="1"/>
  <c r="T756" i="1"/>
  <c r="T751" i="1"/>
  <c r="T750" i="1"/>
  <c r="T749" i="1"/>
  <c r="T758" i="1"/>
  <c r="T757" i="1"/>
  <c r="T744" i="1"/>
  <c r="G751" i="1"/>
  <c r="G750" i="1"/>
  <c r="G755" i="1"/>
  <c r="G754" i="1"/>
  <c r="G753" i="1"/>
  <c r="G749" i="1"/>
  <c r="G746" i="1"/>
  <c r="G757" i="1"/>
  <c r="G745" i="1"/>
  <c r="G742" i="1"/>
  <c r="G752" i="1"/>
  <c r="G760" i="1"/>
  <c r="G748" i="1"/>
  <c r="G758" i="1"/>
  <c r="G741" i="1"/>
  <c r="G759" i="1"/>
  <c r="G747" i="1"/>
  <c r="G756" i="1"/>
  <c r="G744" i="1"/>
  <c r="G743" i="1"/>
  <c r="G592" i="1"/>
  <c r="G591" i="1"/>
  <c r="T591" i="1"/>
  <c r="T592" i="1"/>
  <c r="G516" i="1"/>
  <c r="G515" i="1"/>
  <c r="T13" i="1"/>
  <c r="T515" i="1"/>
  <c r="T516" i="1"/>
  <c r="T884" i="1"/>
  <c r="T880" i="1"/>
  <c r="T876" i="1"/>
  <c r="T872" i="1"/>
  <c r="T868" i="1"/>
  <c r="T864" i="1"/>
  <c r="T860" i="1"/>
  <c r="T856" i="1"/>
  <c r="T852" i="1"/>
  <c r="T848" i="1"/>
  <c r="T844" i="1"/>
  <c r="T840" i="1"/>
  <c r="T836" i="1"/>
  <c r="T832" i="1"/>
  <c r="T828" i="1"/>
  <c r="T824" i="1"/>
  <c r="T820" i="1"/>
  <c r="T816" i="1"/>
  <c r="T812" i="1"/>
  <c r="T808" i="1"/>
  <c r="T804" i="1"/>
  <c r="T800" i="1"/>
  <c r="T796" i="1"/>
  <c r="T792" i="1"/>
  <c r="T788" i="1"/>
  <c r="T784" i="1"/>
  <c r="T780" i="1"/>
  <c r="T776" i="1"/>
  <c r="T882" i="1"/>
  <c r="T878" i="1"/>
  <c r="T874" i="1"/>
  <c r="T870" i="1"/>
  <c r="T866" i="1"/>
  <c r="T862" i="1"/>
  <c r="T858" i="1"/>
  <c r="T854" i="1"/>
  <c r="T850" i="1"/>
  <c r="T846" i="1"/>
  <c r="T842" i="1"/>
  <c r="T838" i="1"/>
  <c r="T834" i="1"/>
  <c r="T830" i="1"/>
  <c r="T826" i="1"/>
  <c r="T822" i="1"/>
  <c r="T818" i="1"/>
  <c r="T814" i="1"/>
  <c r="T810" i="1"/>
  <c r="T806" i="1"/>
  <c r="T802" i="1"/>
  <c r="T798" i="1"/>
  <c r="T794" i="1"/>
  <c r="T790" i="1"/>
  <c r="T786" i="1"/>
  <c r="T782" i="1"/>
  <c r="T778" i="1"/>
  <c r="T774" i="1"/>
  <c r="T770" i="1"/>
  <c r="T766" i="1"/>
  <c r="T762" i="1"/>
  <c r="T738" i="1"/>
  <c r="T734" i="1"/>
  <c r="T730" i="1"/>
  <c r="T726" i="1"/>
  <c r="T722" i="1"/>
  <c r="T718" i="1"/>
  <c r="T714" i="1"/>
  <c r="T710" i="1"/>
  <c r="T706" i="1"/>
  <c r="T702" i="1"/>
  <c r="T698" i="1"/>
  <c r="T694" i="1"/>
  <c r="T690" i="1"/>
  <c r="T686" i="1"/>
  <c r="T682" i="1"/>
  <c r="T678" i="1"/>
  <c r="T674" i="1"/>
  <c r="T670" i="1"/>
  <c r="T666" i="1"/>
  <c r="T662" i="1"/>
  <c r="T658" i="1"/>
  <c r="T654" i="1"/>
  <c r="T650" i="1"/>
  <c r="T646" i="1"/>
  <c r="T642" i="1"/>
  <c r="T638" i="1"/>
  <c r="T634" i="1"/>
  <c r="T630" i="1"/>
  <c r="T626" i="1"/>
  <c r="T622" i="1"/>
  <c r="T618" i="1"/>
  <c r="T614" i="1"/>
  <c r="T610" i="1"/>
  <c r="T606" i="1"/>
  <c r="T602" i="1"/>
  <c r="T598" i="1"/>
  <c r="T594" i="1"/>
  <c r="T588" i="1"/>
  <c r="T584" i="1"/>
  <c r="T580" i="1"/>
  <c r="T576" i="1"/>
  <c r="T572" i="1"/>
  <c r="T568" i="1"/>
  <c r="T564" i="1"/>
  <c r="T560" i="1"/>
  <c r="T556" i="1"/>
  <c r="T552" i="1"/>
  <c r="T548" i="1"/>
  <c r="T544" i="1"/>
  <c r="T540" i="1"/>
  <c r="T536" i="1"/>
  <c r="T532" i="1"/>
  <c r="T528" i="1"/>
  <c r="T524" i="1"/>
  <c r="T883" i="1"/>
  <c r="T875" i="1"/>
  <c r="T867" i="1"/>
  <c r="T859" i="1"/>
  <c r="T851" i="1"/>
  <c r="T843" i="1"/>
  <c r="T835" i="1"/>
  <c r="T827" i="1"/>
  <c r="T819" i="1"/>
  <c r="T811" i="1"/>
  <c r="T803" i="1"/>
  <c r="T881" i="1"/>
  <c r="T873" i="1"/>
  <c r="T865" i="1"/>
  <c r="T857" i="1"/>
  <c r="T849" i="1"/>
  <c r="T841" i="1"/>
  <c r="T833" i="1"/>
  <c r="T825" i="1"/>
  <c r="T817" i="1"/>
  <c r="T809" i="1"/>
  <c r="T801" i="1"/>
  <c r="T793" i="1"/>
  <c r="T785" i="1"/>
  <c r="T777" i="1"/>
  <c r="T771" i="1"/>
  <c r="T765" i="1"/>
  <c r="T740" i="1"/>
  <c r="T735" i="1"/>
  <c r="T729" i="1"/>
  <c r="T724" i="1"/>
  <c r="T719" i="1"/>
  <c r="T713" i="1"/>
  <c r="T708" i="1"/>
  <c r="T703" i="1"/>
  <c r="T697" i="1"/>
  <c r="T692" i="1"/>
  <c r="T687" i="1"/>
  <c r="T681" i="1"/>
  <c r="T676" i="1"/>
  <c r="T671" i="1"/>
  <c r="T665" i="1"/>
  <c r="T660" i="1"/>
  <c r="T655" i="1"/>
  <c r="T649" i="1"/>
  <c r="T644" i="1"/>
  <c r="T639" i="1"/>
  <c r="T633" i="1"/>
  <c r="T628" i="1"/>
  <c r="T623" i="1"/>
  <c r="T617" i="1"/>
  <c r="T612" i="1"/>
  <c r="T607" i="1"/>
  <c r="T601" i="1"/>
  <c r="T596" i="1"/>
  <c r="T589" i="1"/>
  <c r="T583" i="1"/>
  <c r="T578" i="1"/>
  <c r="T573" i="1"/>
  <c r="T567" i="1"/>
  <c r="T562" i="1"/>
  <c r="T557" i="1"/>
  <c r="T551" i="1"/>
  <c r="T546" i="1"/>
  <c r="T541" i="1"/>
  <c r="T535" i="1"/>
  <c r="T530" i="1"/>
  <c r="T525" i="1"/>
  <c r="T520" i="1"/>
  <c r="T514" i="1"/>
  <c r="T510" i="1"/>
  <c r="T506" i="1"/>
  <c r="T502" i="1"/>
  <c r="T498" i="1"/>
  <c r="T494" i="1"/>
  <c r="T490" i="1"/>
  <c r="T486" i="1"/>
  <c r="T482" i="1"/>
  <c r="T478" i="1"/>
  <c r="T474" i="1"/>
  <c r="T470" i="1"/>
  <c r="T466" i="1"/>
  <c r="T462" i="1"/>
  <c r="T458" i="1"/>
  <c r="T454" i="1"/>
  <c r="T450" i="1"/>
  <c r="T446" i="1"/>
  <c r="T442" i="1"/>
  <c r="T438" i="1"/>
  <c r="T434" i="1"/>
  <c r="T430" i="1"/>
  <c r="T426" i="1"/>
  <c r="T422" i="1"/>
  <c r="T418" i="1"/>
  <c r="T414" i="1"/>
  <c r="T410" i="1"/>
  <c r="T879" i="1"/>
  <c r="T863" i="1"/>
  <c r="T847" i="1"/>
  <c r="T831" i="1"/>
  <c r="T815" i="1"/>
  <c r="T799" i="1"/>
  <c r="T789" i="1"/>
  <c r="T779" i="1"/>
  <c r="T769" i="1"/>
  <c r="T763" i="1"/>
  <c r="T736" i="1"/>
  <c r="T728" i="1"/>
  <c r="T721" i="1"/>
  <c r="T715" i="1"/>
  <c r="T707" i="1"/>
  <c r="T700" i="1"/>
  <c r="T693" i="1"/>
  <c r="T685" i="1"/>
  <c r="T679" i="1"/>
  <c r="T672" i="1"/>
  <c r="T664" i="1"/>
  <c r="T657" i="1"/>
  <c r="T651" i="1"/>
  <c r="T643" i="1"/>
  <c r="T636" i="1"/>
  <c r="T629" i="1"/>
  <c r="T621" i="1"/>
  <c r="T615" i="1"/>
  <c r="T608" i="1"/>
  <c r="T600" i="1"/>
  <c r="T593" i="1"/>
  <c r="T585" i="1"/>
  <c r="T577" i="1"/>
  <c r="T570" i="1"/>
  <c r="T563" i="1"/>
  <c r="T555" i="1"/>
  <c r="T549" i="1"/>
  <c r="T542" i="1"/>
  <c r="T534" i="1"/>
  <c r="T527" i="1"/>
  <c r="T521" i="1"/>
  <c r="T513" i="1"/>
  <c r="T508" i="1"/>
  <c r="T503" i="1"/>
  <c r="T497" i="1"/>
  <c r="T492" i="1"/>
  <c r="T487" i="1"/>
  <c r="T481" i="1"/>
  <c r="T476" i="1"/>
  <c r="T471" i="1"/>
  <c r="T465" i="1"/>
  <c r="T460" i="1"/>
  <c r="T455" i="1"/>
  <c r="T449" i="1"/>
  <c r="T444" i="1"/>
  <c r="T439" i="1"/>
  <c r="T433" i="1"/>
  <c r="T428" i="1"/>
  <c r="T423" i="1"/>
  <c r="T417" i="1"/>
  <c r="T412" i="1"/>
  <c r="T407" i="1"/>
  <c r="T403" i="1"/>
  <c r="T399" i="1"/>
  <c r="T395" i="1"/>
  <c r="T391" i="1"/>
  <c r="T387" i="1"/>
  <c r="T383" i="1"/>
  <c r="T379" i="1"/>
  <c r="T375" i="1"/>
  <c r="T371" i="1"/>
  <c r="T367" i="1"/>
  <c r="T363" i="1"/>
  <c r="T359" i="1"/>
  <c r="T355" i="1"/>
  <c r="T351" i="1"/>
  <c r="T347" i="1"/>
  <c r="T343" i="1"/>
  <c r="T339" i="1"/>
  <c r="T335" i="1"/>
  <c r="T331" i="1"/>
  <c r="T327" i="1"/>
  <c r="T323" i="1"/>
  <c r="T319" i="1"/>
  <c r="T315" i="1"/>
  <c r="T871" i="1"/>
  <c r="T855" i="1"/>
  <c r="T839" i="1"/>
  <c r="T823" i="1"/>
  <c r="T807" i="1"/>
  <c r="T795" i="1"/>
  <c r="T783" i="1"/>
  <c r="T773" i="1"/>
  <c r="T767" i="1"/>
  <c r="T739" i="1"/>
  <c r="T732" i="1"/>
  <c r="T725" i="1"/>
  <c r="T717" i="1"/>
  <c r="T711" i="1"/>
  <c r="T704" i="1"/>
  <c r="T696" i="1"/>
  <c r="T689" i="1"/>
  <c r="T683" i="1"/>
  <c r="T675" i="1"/>
  <c r="T668" i="1"/>
  <c r="T661" i="1"/>
  <c r="T653" i="1"/>
  <c r="T647" i="1"/>
  <c r="T640" i="1"/>
  <c r="T632" i="1"/>
  <c r="T625" i="1"/>
  <c r="T619" i="1"/>
  <c r="T611" i="1"/>
  <c r="T604" i="1"/>
  <c r="T597" i="1"/>
  <c r="T587" i="1"/>
  <c r="T581" i="1"/>
  <c r="T574" i="1"/>
  <c r="T566" i="1"/>
  <c r="T559" i="1"/>
  <c r="T553" i="1"/>
  <c r="T545" i="1"/>
  <c r="T538" i="1"/>
  <c r="T531" i="1"/>
  <c r="T523" i="1"/>
  <c r="T518" i="1"/>
  <c r="T511" i="1"/>
  <c r="T505" i="1"/>
  <c r="T500" i="1"/>
  <c r="T495" i="1"/>
  <c r="T489" i="1"/>
  <c r="T484" i="1"/>
  <c r="T479" i="1"/>
  <c r="T473" i="1"/>
  <c r="T468" i="1"/>
  <c r="T463" i="1"/>
  <c r="T457" i="1"/>
  <c r="T452" i="1"/>
  <c r="T447" i="1"/>
  <c r="T441" i="1"/>
  <c r="T436" i="1"/>
  <c r="T431" i="1"/>
  <c r="T425" i="1"/>
  <c r="T420" i="1"/>
  <c r="T415" i="1"/>
  <c r="T409" i="1"/>
  <c r="T405" i="1"/>
  <c r="T401" i="1"/>
  <c r="T397" i="1"/>
  <c r="T393" i="1"/>
  <c r="T389" i="1"/>
  <c r="T385" i="1"/>
  <c r="T381" i="1"/>
  <c r="T377" i="1"/>
  <c r="T373" i="1"/>
  <c r="T369" i="1"/>
  <c r="T365" i="1"/>
  <c r="T361" i="1"/>
  <c r="T357" i="1"/>
  <c r="T353" i="1"/>
  <c r="T349" i="1"/>
  <c r="T345" i="1"/>
  <c r="T341" i="1"/>
  <c r="T337" i="1"/>
  <c r="T333" i="1"/>
  <c r="T329" i="1"/>
  <c r="T325" i="1"/>
  <c r="T321" i="1"/>
  <c r="T317" i="1"/>
  <c r="T313" i="1"/>
  <c r="T309" i="1"/>
  <c r="T305" i="1"/>
  <c r="T301" i="1"/>
  <c r="T297" i="1"/>
  <c r="T293" i="1"/>
  <c r="T289" i="1"/>
  <c r="T285" i="1"/>
  <c r="T281" i="1"/>
  <c r="T277" i="1"/>
  <c r="T273" i="1"/>
  <c r="T269" i="1"/>
  <c r="T265" i="1"/>
  <c r="T261" i="1"/>
  <c r="T257" i="1"/>
  <c r="T253" i="1"/>
  <c r="T249" i="1"/>
  <c r="T245" i="1"/>
  <c r="T241" i="1"/>
  <c r="T237" i="1"/>
  <c r="T233" i="1"/>
  <c r="T229" i="1"/>
  <c r="T225" i="1"/>
  <c r="T221" i="1"/>
  <c r="T217" i="1"/>
  <c r="T213" i="1"/>
  <c r="T209" i="1"/>
  <c r="T205" i="1"/>
  <c r="T201" i="1"/>
  <c r="T197" i="1"/>
  <c r="T193" i="1"/>
  <c r="T189" i="1"/>
  <c r="T185" i="1"/>
  <c r="T181" i="1"/>
  <c r="T177" i="1"/>
  <c r="T173" i="1"/>
  <c r="T169" i="1"/>
  <c r="T165" i="1"/>
  <c r="T161" i="1"/>
  <c r="T157" i="1"/>
  <c r="T153" i="1"/>
  <c r="T149" i="1"/>
  <c r="T145" i="1"/>
  <c r="T141" i="1"/>
  <c r="T137" i="1"/>
  <c r="T133" i="1"/>
  <c r="T129" i="1"/>
  <c r="T125" i="1"/>
  <c r="T121" i="1"/>
  <c r="T117" i="1"/>
  <c r="T113" i="1"/>
  <c r="T109" i="1"/>
  <c r="T105" i="1"/>
  <c r="T101" i="1"/>
  <c r="T97" i="1"/>
  <c r="T93" i="1"/>
  <c r="T89" i="1"/>
  <c r="T85" i="1"/>
  <c r="T81" i="1"/>
  <c r="T77" i="1"/>
  <c r="T73" i="1"/>
  <c r="T69" i="1"/>
  <c r="T65" i="1"/>
  <c r="T61" i="1"/>
  <c r="T57" i="1"/>
  <c r="T53" i="1"/>
  <c r="T49" i="1"/>
  <c r="T45" i="1"/>
  <c r="T41" i="1"/>
  <c r="T37" i="1"/>
  <c r="T33" i="1"/>
  <c r="T29" i="1"/>
  <c r="T25" i="1"/>
  <c r="T21" i="1"/>
  <c r="T17" i="1"/>
  <c r="T9" i="1"/>
  <c r="T869" i="1"/>
  <c r="T853" i="1"/>
  <c r="T877" i="1"/>
  <c r="T829" i="1"/>
  <c r="T797" i="1"/>
  <c r="T775" i="1"/>
  <c r="T761" i="1"/>
  <c r="T727" i="1"/>
  <c r="T712" i="1"/>
  <c r="T699" i="1"/>
  <c r="T684" i="1"/>
  <c r="T669" i="1"/>
  <c r="T656" i="1"/>
  <c r="T641" i="1"/>
  <c r="T627" i="1"/>
  <c r="T613" i="1"/>
  <c r="T599" i="1"/>
  <c r="T582" i="1"/>
  <c r="T569" i="1"/>
  <c r="T554" i="1"/>
  <c r="T539" i="1"/>
  <c r="T526" i="1"/>
  <c r="T512" i="1"/>
  <c r="T501" i="1"/>
  <c r="T491" i="1"/>
  <c r="T480" i="1"/>
  <c r="T469" i="1"/>
  <c r="T459" i="1"/>
  <c r="T448" i="1"/>
  <c r="T437" i="1"/>
  <c r="T427" i="1"/>
  <c r="T416" i="1"/>
  <c r="T406" i="1"/>
  <c r="T398" i="1"/>
  <c r="T390" i="1"/>
  <c r="T382" i="1"/>
  <c r="T374" i="1"/>
  <c r="T366" i="1"/>
  <c r="T358" i="1"/>
  <c r="T350" i="1"/>
  <c r="T342" i="1"/>
  <c r="T334" i="1"/>
  <c r="T326" i="1"/>
  <c r="T318" i="1"/>
  <c r="T311" i="1"/>
  <c r="T306" i="1"/>
  <c r="T300" i="1"/>
  <c r="T295" i="1"/>
  <c r="T290" i="1"/>
  <c r="T284" i="1"/>
  <c r="T279" i="1"/>
  <c r="T274" i="1"/>
  <c r="T268" i="1"/>
  <c r="T263" i="1"/>
  <c r="T258" i="1"/>
  <c r="T252" i="1"/>
  <c r="T247" i="1"/>
  <c r="T242" i="1"/>
  <c r="T236" i="1"/>
  <c r="T231" i="1"/>
  <c r="T226" i="1"/>
  <c r="T220" i="1"/>
  <c r="T215" i="1"/>
  <c r="T210" i="1"/>
  <c r="T204" i="1"/>
  <c r="T199" i="1"/>
  <c r="T194" i="1"/>
  <c r="T861" i="1"/>
  <c r="T821" i="1"/>
  <c r="T791" i="1"/>
  <c r="T772" i="1"/>
  <c r="T737" i="1"/>
  <c r="T723" i="1"/>
  <c r="T709" i="1"/>
  <c r="T695" i="1"/>
  <c r="T680" i="1"/>
  <c r="T667" i="1"/>
  <c r="T652" i="1"/>
  <c r="T637" i="1"/>
  <c r="T624" i="1"/>
  <c r="T609" i="1"/>
  <c r="T595" i="1"/>
  <c r="T579" i="1"/>
  <c r="T565" i="1"/>
  <c r="T550" i="1"/>
  <c r="T537" i="1"/>
  <c r="T522" i="1"/>
  <c r="T509" i="1"/>
  <c r="T499" i="1"/>
  <c r="T488" i="1"/>
  <c r="T477" i="1"/>
  <c r="T467" i="1"/>
  <c r="T456" i="1"/>
  <c r="T445" i="1"/>
  <c r="T435" i="1"/>
  <c r="T424" i="1"/>
  <c r="T413" i="1"/>
  <c r="T404" i="1"/>
  <c r="T396" i="1"/>
  <c r="T388" i="1"/>
  <c r="T380" i="1"/>
  <c r="T372" i="1"/>
  <c r="T364" i="1"/>
  <c r="T356" i="1"/>
  <c r="T348" i="1"/>
  <c r="T340" i="1"/>
  <c r="T332" i="1"/>
  <c r="T324" i="1"/>
  <c r="T316" i="1"/>
  <c r="T310" i="1"/>
  <c r="T304" i="1"/>
  <c r="T299" i="1"/>
  <c r="T294" i="1"/>
  <c r="T288" i="1"/>
  <c r="T283" i="1"/>
  <c r="T278" i="1"/>
  <c r="T272" i="1"/>
  <c r="T267" i="1"/>
  <c r="T262" i="1"/>
  <c r="T256" i="1"/>
  <c r="T251" i="1"/>
  <c r="T246" i="1"/>
  <c r="T240" i="1"/>
  <c r="T235" i="1"/>
  <c r="T230" i="1"/>
  <c r="T224" i="1"/>
  <c r="T219" i="1"/>
  <c r="T214" i="1"/>
  <c r="T208" i="1"/>
  <c r="T203" i="1"/>
  <c r="T198" i="1"/>
  <c r="T192" i="1"/>
  <c r="T187" i="1"/>
  <c r="T182" i="1"/>
  <c r="T176" i="1"/>
  <c r="T171" i="1"/>
  <c r="T166" i="1"/>
  <c r="T160" i="1"/>
  <c r="T155" i="1"/>
  <c r="T150" i="1"/>
  <c r="T144" i="1"/>
  <c r="T139" i="1"/>
  <c r="T134" i="1"/>
  <c r="T128" i="1"/>
  <c r="T123" i="1"/>
  <c r="T118" i="1"/>
  <c r="T112" i="1"/>
  <c r="T107" i="1"/>
  <c r="T102" i="1"/>
  <c r="T96" i="1"/>
  <c r="T91" i="1"/>
  <c r="T86" i="1"/>
  <c r="T80" i="1"/>
  <c r="T75" i="1"/>
  <c r="T70" i="1"/>
  <c r="T64" i="1"/>
  <c r="T59" i="1"/>
  <c r="T54" i="1"/>
  <c r="T48" i="1"/>
  <c r="T43" i="1"/>
  <c r="T38" i="1"/>
  <c r="T32" i="1"/>
  <c r="T27" i="1"/>
  <c r="T22" i="1"/>
  <c r="T16" i="1"/>
  <c r="T11" i="1"/>
  <c r="T845" i="1"/>
  <c r="T813" i="1"/>
  <c r="T787" i="1"/>
  <c r="T768" i="1"/>
  <c r="T733" i="1"/>
  <c r="T720" i="1"/>
  <c r="T705" i="1"/>
  <c r="T691" i="1"/>
  <c r="T677" i="1"/>
  <c r="T663" i="1"/>
  <c r="T648" i="1"/>
  <c r="T635" i="1"/>
  <c r="T620" i="1"/>
  <c r="T605" i="1"/>
  <c r="T590" i="1"/>
  <c r="T575" i="1"/>
  <c r="T561" i="1"/>
  <c r="T547" i="1"/>
  <c r="T533" i="1"/>
  <c r="T519" i="1"/>
  <c r="T507" i="1"/>
  <c r="T496" i="1"/>
  <c r="T485" i="1"/>
  <c r="T475" i="1"/>
  <c r="T464" i="1"/>
  <c r="T453" i="1"/>
  <c r="T443" i="1"/>
  <c r="T432" i="1"/>
  <c r="T421" i="1"/>
  <c r="T411" i="1"/>
  <c r="T402" i="1"/>
  <c r="T394" i="1"/>
  <c r="T386" i="1"/>
  <c r="T378" i="1"/>
  <c r="T370" i="1"/>
  <c r="T362" i="1"/>
  <c r="T354" i="1"/>
  <c r="T346" i="1"/>
  <c r="T338" i="1"/>
  <c r="T330" i="1"/>
  <c r="T322" i="1"/>
  <c r="T314" i="1"/>
  <c r="T308" i="1"/>
  <c r="T303" i="1"/>
  <c r="T298" i="1"/>
  <c r="T292" i="1"/>
  <c r="T287" i="1"/>
  <c r="T282" i="1"/>
  <c r="T276" i="1"/>
  <c r="T271" i="1"/>
  <c r="T266" i="1"/>
  <c r="T260" i="1"/>
  <c r="T255" i="1"/>
  <c r="T250" i="1"/>
  <c r="T244" i="1"/>
  <c r="T239" i="1"/>
  <c r="T234" i="1"/>
  <c r="T228" i="1"/>
  <c r="T223" i="1"/>
  <c r="T218" i="1"/>
  <c r="T212" i="1"/>
  <c r="T207" i="1"/>
  <c r="T202" i="1"/>
  <c r="T196" i="1"/>
  <c r="T191" i="1"/>
  <c r="T186" i="1"/>
  <c r="T180" i="1"/>
  <c r="T175" i="1"/>
  <c r="T170" i="1"/>
  <c r="T164" i="1"/>
  <c r="T159" i="1"/>
  <c r="T837" i="1"/>
  <c r="T731" i="1"/>
  <c r="T673" i="1"/>
  <c r="T616" i="1"/>
  <c r="T558" i="1"/>
  <c r="T504" i="1"/>
  <c r="T461" i="1"/>
  <c r="T419" i="1"/>
  <c r="T384" i="1"/>
  <c r="T352" i="1"/>
  <c r="T320" i="1"/>
  <c r="T296" i="1"/>
  <c r="T275" i="1"/>
  <c r="T254" i="1"/>
  <c r="T232" i="1"/>
  <c r="T211" i="1"/>
  <c r="T190" i="1"/>
  <c r="T179" i="1"/>
  <c r="T168" i="1"/>
  <c r="T158" i="1"/>
  <c r="T151" i="1"/>
  <c r="T143" i="1"/>
  <c r="T136" i="1"/>
  <c r="T130" i="1"/>
  <c r="T122" i="1"/>
  <c r="T115" i="1"/>
  <c r="T108" i="1"/>
  <c r="T100" i="1"/>
  <c r="T94" i="1"/>
  <c r="T87" i="1"/>
  <c r="T79" i="1"/>
  <c r="T72" i="1"/>
  <c r="T66" i="1"/>
  <c r="T58" i="1"/>
  <c r="T51" i="1"/>
  <c r="T44" i="1"/>
  <c r="T36" i="1"/>
  <c r="T30" i="1"/>
  <c r="T23" i="1"/>
  <c r="T15" i="1"/>
  <c r="T8" i="1"/>
  <c r="T39" i="1"/>
  <c r="T24" i="1"/>
  <c r="T10" i="1"/>
  <c r="T805" i="1"/>
  <c r="T716" i="1"/>
  <c r="T659" i="1"/>
  <c r="T603" i="1"/>
  <c r="T543" i="1"/>
  <c r="T493" i="1"/>
  <c r="T451" i="1"/>
  <c r="T408" i="1"/>
  <c r="T376" i="1"/>
  <c r="T344" i="1"/>
  <c r="T312" i="1"/>
  <c r="T291" i="1"/>
  <c r="T270" i="1"/>
  <c r="T248" i="1"/>
  <c r="T227" i="1"/>
  <c r="T206" i="1"/>
  <c r="T188" i="1"/>
  <c r="T178" i="1"/>
  <c r="T167" i="1"/>
  <c r="T156" i="1"/>
  <c r="T148" i="1"/>
  <c r="T142" i="1"/>
  <c r="T135" i="1"/>
  <c r="T127" i="1"/>
  <c r="T120" i="1"/>
  <c r="T114" i="1"/>
  <c r="T106" i="1"/>
  <c r="T99" i="1"/>
  <c r="T92" i="1"/>
  <c r="T84" i="1"/>
  <c r="T78" i="1"/>
  <c r="T71" i="1"/>
  <c r="T63" i="1"/>
  <c r="T56" i="1"/>
  <c r="T50" i="1"/>
  <c r="T42" i="1"/>
  <c r="T35" i="1"/>
  <c r="T28" i="1"/>
  <c r="T20" i="1"/>
  <c r="T14" i="1"/>
  <c r="T781" i="1"/>
  <c r="T701" i="1"/>
  <c r="T645" i="1"/>
  <c r="T586" i="1"/>
  <c r="T529" i="1"/>
  <c r="T483" i="1"/>
  <c r="T440" i="1"/>
  <c r="T400" i="1"/>
  <c r="T368" i="1"/>
  <c r="T336" i="1"/>
  <c r="T307" i="1"/>
  <c r="T286" i="1"/>
  <c r="T264" i="1"/>
  <c r="T243" i="1"/>
  <c r="T222" i="1"/>
  <c r="T200" i="1"/>
  <c r="T184" i="1"/>
  <c r="T174" i="1"/>
  <c r="T163" i="1"/>
  <c r="T154" i="1"/>
  <c r="T147" i="1"/>
  <c r="T140" i="1"/>
  <c r="T132" i="1"/>
  <c r="T126" i="1"/>
  <c r="T119" i="1"/>
  <c r="T111" i="1"/>
  <c r="T104" i="1"/>
  <c r="T98" i="1"/>
  <c r="T90" i="1"/>
  <c r="T83" i="1"/>
  <c r="T76" i="1"/>
  <c r="T68" i="1"/>
  <c r="T62" i="1"/>
  <c r="T55" i="1"/>
  <c r="T47" i="1"/>
  <c r="T40" i="1"/>
  <c r="T34" i="1"/>
  <c r="T26" i="1"/>
  <c r="T19" i="1"/>
  <c r="T12" i="1"/>
  <c r="T764" i="1"/>
  <c r="T688" i="1"/>
  <c r="T631" i="1"/>
  <c r="T571" i="1"/>
  <c r="T517" i="1"/>
  <c r="T472" i="1"/>
  <c r="T429" i="1"/>
  <c r="T392" i="1"/>
  <c r="T360" i="1"/>
  <c r="T328" i="1"/>
  <c r="T302" i="1"/>
  <c r="T280" i="1"/>
  <c r="T259" i="1"/>
  <c r="T238" i="1"/>
  <c r="T216" i="1"/>
  <c r="T195" i="1"/>
  <c r="T183" i="1"/>
  <c r="T172" i="1"/>
  <c r="T162" i="1"/>
  <c r="T152" i="1"/>
  <c r="T146" i="1"/>
  <c r="T138" i="1"/>
  <c r="T131" i="1"/>
  <c r="T124" i="1"/>
  <c r="T116" i="1"/>
  <c r="T110" i="1"/>
  <c r="T103" i="1"/>
  <c r="T95" i="1"/>
  <c r="T88" i="1"/>
  <c r="T82" i="1"/>
  <c r="T74" i="1"/>
  <c r="T67" i="1"/>
  <c r="T60" i="1"/>
  <c r="T52" i="1"/>
  <c r="T46" i="1"/>
  <c r="T31" i="1"/>
  <c r="T18" i="1"/>
  <c r="G884" i="1"/>
  <c r="G880" i="1"/>
  <c r="G876" i="1"/>
  <c r="G872" i="1"/>
  <c r="G868" i="1"/>
  <c r="G864" i="1"/>
  <c r="G860" i="1"/>
  <c r="G856" i="1"/>
  <c r="G852" i="1"/>
  <c r="G848" i="1"/>
  <c r="G844" i="1"/>
  <c r="G840" i="1"/>
  <c r="G836" i="1"/>
  <c r="G832" i="1"/>
  <c r="G828" i="1"/>
  <c r="G824" i="1"/>
  <c r="G820" i="1"/>
  <c r="G816" i="1"/>
  <c r="G812" i="1"/>
  <c r="G808" i="1"/>
  <c r="G804" i="1"/>
  <c r="G800" i="1"/>
  <c r="G796" i="1"/>
  <c r="G792" i="1"/>
  <c r="G788" i="1"/>
  <c r="G784" i="1"/>
  <c r="G780" i="1"/>
  <c r="G882" i="1"/>
  <c r="G878" i="1"/>
  <c r="G874" i="1"/>
  <c r="G870" i="1"/>
  <c r="G866" i="1"/>
  <c r="G862" i="1"/>
  <c r="G858" i="1"/>
  <c r="G854" i="1"/>
  <c r="G850" i="1"/>
  <c r="G846" i="1"/>
  <c r="G842" i="1"/>
  <c r="G838" i="1"/>
  <c r="G834" i="1"/>
  <c r="G830" i="1"/>
  <c r="G826" i="1"/>
  <c r="G822" i="1"/>
  <c r="G818" i="1"/>
  <c r="G814" i="1"/>
  <c r="G810" i="1"/>
  <c r="G806" i="1"/>
  <c r="G802" i="1"/>
  <c r="G798" i="1"/>
  <c r="G794" i="1"/>
  <c r="G790" i="1"/>
  <c r="G786" i="1"/>
  <c r="G782" i="1"/>
  <c r="G778" i="1"/>
  <c r="G774" i="1"/>
  <c r="G770" i="1"/>
  <c r="G766" i="1"/>
  <c r="G762" i="1"/>
  <c r="G738" i="1"/>
  <c r="G734" i="1"/>
  <c r="G730" i="1"/>
  <c r="G726" i="1"/>
  <c r="G722" i="1"/>
  <c r="G718" i="1"/>
  <c r="G714" i="1"/>
  <c r="G710" i="1"/>
  <c r="G706" i="1"/>
  <c r="G702" i="1"/>
  <c r="G698" i="1"/>
  <c r="G694" i="1"/>
  <c r="G690" i="1"/>
  <c r="G686" i="1"/>
  <c r="G682" i="1"/>
  <c r="G678" i="1"/>
  <c r="G674" i="1"/>
  <c r="G670" i="1"/>
  <c r="G666" i="1"/>
  <c r="G662" i="1"/>
  <c r="G658" i="1"/>
  <c r="G654" i="1"/>
  <c r="G650" i="1"/>
  <c r="G646" i="1"/>
  <c r="G642" i="1"/>
  <c r="G638" i="1"/>
  <c r="G634" i="1"/>
  <c r="G630" i="1"/>
  <c r="G626" i="1"/>
  <c r="G622" i="1"/>
  <c r="G618" i="1"/>
  <c r="G614" i="1"/>
  <c r="G610" i="1"/>
  <c r="G606" i="1"/>
  <c r="G602" i="1"/>
  <c r="G598" i="1"/>
  <c r="G594" i="1"/>
  <c r="G588" i="1"/>
  <c r="G584" i="1"/>
  <c r="G580" i="1"/>
  <c r="G576" i="1"/>
  <c r="G572" i="1"/>
  <c r="G568" i="1"/>
  <c r="G564" i="1"/>
  <c r="G560" i="1"/>
  <c r="G556" i="1"/>
  <c r="G552" i="1"/>
  <c r="G548" i="1"/>
  <c r="G544" i="1"/>
  <c r="G540" i="1"/>
  <c r="G536" i="1"/>
  <c r="G532" i="1"/>
  <c r="G528" i="1"/>
  <c r="G524" i="1"/>
  <c r="G883" i="1"/>
  <c r="G875" i="1"/>
  <c r="G867" i="1"/>
  <c r="G859" i="1"/>
  <c r="G851" i="1"/>
  <c r="G843" i="1"/>
  <c r="G835" i="1"/>
  <c r="G827" i="1"/>
  <c r="G819" i="1"/>
  <c r="G811" i="1"/>
  <c r="G803" i="1"/>
  <c r="G795" i="1"/>
  <c r="G881" i="1"/>
  <c r="G873" i="1"/>
  <c r="G865" i="1"/>
  <c r="G857" i="1"/>
  <c r="G849" i="1"/>
  <c r="G841" i="1"/>
  <c r="G833" i="1"/>
  <c r="G825" i="1"/>
  <c r="G817" i="1"/>
  <c r="G809" i="1"/>
  <c r="G801" i="1"/>
  <c r="G793" i="1"/>
  <c r="G785" i="1"/>
  <c r="G777" i="1"/>
  <c r="G772" i="1"/>
  <c r="G767" i="1"/>
  <c r="G761" i="1"/>
  <c r="G736" i="1"/>
  <c r="G731" i="1"/>
  <c r="G725" i="1"/>
  <c r="G720" i="1"/>
  <c r="G715" i="1"/>
  <c r="G709" i="1"/>
  <c r="G704" i="1"/>
  <c r="G699" i="1"/>
  <c r="G693" i="1"/>
  <c r="G688" i="1"/>
  <c r="G683" i="1"/>
  <c r="G677" i="1"/>
  <c r="G672" i="1"/>
  <c r="G667" i="1"/>
  <c r="G661" i="1"/>
  <c r="G656" i="1"/>
  <c r="G651" i="1"/>
  <c r="G645" i="1"/>
  <c r="G640" i="1"/>
  <c r="G635" i="1"/>
  <c r="G629" i="1"/>
  <c r="G624" i="1"/>
  <c r="G619" i="1"/>
  <c r="G613" i="1"/>
  <c r="G608" i="1"/>
  <c r="G603" i="1"/>
  <c r="G597" i="1"/>
  <c r="G590" i="1"/>
  <c r="G585" i="1"/>
  <c r="G579" i="1"/>
  <c r="G574" i="1"/>
  <c r="G569" i="1"/>
  <c r="G563" i="1"/>
  <c r="G558" i="1"/>
  <c r="G553" i="1"/>
  <c r="G547" i="1"/>
  <c r="G542" i="1"/>
  <c r="G537" i="1"/>
  <c r="G531" i="1"/>
  <c r="G526" i="1"/>
  <c r="G521" i="1"/>
  <c r="G517" i="1"/>
  <c r="G511" i="1"/>
  <c r="G507" i="1"/>
  <c r="G503" i="1"/>
  <c r="G499" i="1"/>
  <c r="G495" i="1"/>
  <c r="G491" i="1"/>
  <c r="G487" i="1"/>
  <c r="G483" i="1"/>
  <c r="G479" i="1"/>
  <c r="G475" i="1"/>
  <c r="G471" i="1"/>
  <c r="G467" i="1"/>
  <c r="G463" i="1"/>
  <c r="G459" i="1"/>
  <c r="G455" i="1"/>
  <c r="G451" i="1"/>
  <c r="G447" i="1"/>
  <c r="G443" i="1"/>
  <c r="G439" i="1"/>
  <c r="G435" i="1"/>
  <c r="G431" i="1"/>
  <c r="G427" i="1"/>
  <c r="G423" i="1"/>
  <c r="G419" i="1"/>
  <c r="G415" i="1"/>
  <c r="G411" i="1"/>
  <c r="G879" i="1"/>
  <c r="G863" i="1"/>
  <c r="G847" i="1"/>
  <c r="G831" i="1"/>
  <c r="G815" i="1"/>
  <c r="G799" i="1"/>
  <c r="G787" i="1"/>
  <c r="G776" i="1"/>
  <c r="G769" i="1"/>
  <c r="G763" i="1"/>
  <c r="G735" i="1"/>
  <c r="G728" i="1"/>
  <c r="G721" i="1"/>
  <c r="G713" i="1"/>
  <c r="G707" i="1"/>
  <c r="G700" i="1"/>
  <c r="G692" i="1"/>
  <c r="G685" i="1"/>
  <c r="G679" i="1"/>
  <c r="G671" i="1"/>
  <c r="G664" i="1"/>
  <c r="G657" i="1"/>
  <c r="G649" i="1"/>
  <c r="G643" i="1"/>
  <c r="G636" i="1"/>
  <c r="G628" i="1"/>
  <c r="G621" i="1"/>
  <c r="G615" i="1"/>
  <c r="G607" i="1"/>
  <c r="G600" i="1"/>
  <c r="G593" i="1"/>
  <c r="G583" i="1"/>
  <c r="G577" i="1"/>
  <c r="G570" i="1"/>
  <c r="G562" i="1"/>
  <c r="G555" i="1"/>
  <c r="G549" i="1"/>
  <c r="G541" i="1"/>
  <c r="G534" i="1"/>
  <c r="G527" i="1"/>
  <c r="G520" i="1"/>
  <c r="G513" i="1"/>
  <c r="G508" i="1"/>
  <c r="G502" i="1"/>
  <c r="G497" i="1"/>
  <c r="G492" i="1"/>
  <c r="G486" i="1"/>
  <c r="G481" i="1"/>
  <c r="G476" i="1"/>
  <c r="G470" i="1"/>
  <c r="G465" i="1"/>
  <c r="G460" i="1"/>
  <c r="G454" i="1"/>
  <c r="G449" i="1"/>
  <c r="G444" i="1"/>
  <c r="G438" i="1"/>
  <c r="G433" i="1"/>
  <c r="G428" i="1"/>
  <c r="G422" i="1"/>
  <c r="G417" i="1"/>
  <c r="G412" i="1"/>
  <c r="G407" i="1"/>
  <c r="G403" i="1"/>
  <c r="G399" i="1"/>
  <c r="G395" i="1"/>
  <c r="G391" i="1"/>
  <c r="G387" i="1"/>
  <c r="G383" i="1"/>
  <c r="G379" i="1"/>
  <c r="G375" i="1"/>
  <c r="G371" i="1"/>
  <c r="G367" i="1"/>
  <c r="G363" i="1"/>
  <c r="G359" i="1"/>
  <c r="G355" i="1"/>
  <c r="G351" i="1"/>
  <c r="G347" i="1"/>
  <c r="G343" i="1"/>
  <c r="G339" i="1"/>
  <c r="G335" i="1"/>
  <c r="G331" i="1"/>
  <c r="G327" i="1"/>
  <c r="G323" i="1"/>
  <c r="G319" i="1"/>
  <c r="G315" i="1"/>
  <c r="G871" i="1"/>
  <c r="G855" i="1"/>
  <c r="G839" i="1"/>
  <c r="G823" i="1"/>
  <c r="G807" i="1"/>
  <c r="G791" i="1"/>
  <c r="G781" i="1"/>
  <c r="G773" i="1"/>
  <c r="G765" i="1"/>
  <c r="G739" i="1"/>
  <c r="G732" i="1"/>
  <c r="G724" i="1"/>
  <c r="G717" i="1"/>
  <c r="G711" i="1"/>
  <c r="G703" i="1"/>
  <c r="G696" i="1"/>
  <c r="G689" i="1"/>
  <c r="G681" i="1"/>
  <c r="G675" i="1"/>
  <c r="G668" i="1"/>
  <c r="G660" i="1"/>
  <c r="G653" i="1"/>
  <c r="G647" i="1"/>
  <c r="G639" i="1"/>
  <c r="G632" i="1"/>
  <c r="G625" i="1"/>
  <c r="G617" i="1"/>
  <c r="G611" i="1"/>
  <c r="G604" i="1"/>
  <c r="G596" i="1"/>
  <c r="G587" i="1"/>
  <c r="G581" i="1"/>
  <c r="G573" i="1"/>
  <c r="G566" i="1"/>
  <c r="G559" i="1"/>
  <c r="G551" i="1"/>
  <c r="G545" i="1"/>
  <c r="G538" i="1"/>
  <c r="G530" i="1"/>
  <c r="G523" i="1"/>
  <c r="G518" i="1"/>
  <c r="G510" i="1"/>
  <c r="G505" i="1"/>
  <c r="G500" i="1"/>
  <c r="G494" i="1"/>
  <c r="G489" i="1"/>
  <c r="G484" i="1"/>
  <c r="G478" i="1"/>
  <c r="G473" i="1"/>
  <c r="G468" i="1"/>
  <c r="G462" i="1"/>
  <c r="G457" i="1"/>
  <c r="G452" i="1"/>
  <c r="G446" i="1"/>
  <c r="G441" i="1"/>
  <c r="G436" i="1"/>
  <c r="G430" i="1"/>
  <c r="G425" i="1"/>
  <c r="G420" i="1"/>
  <c r="G414" i="1"/>
  <c r="G409" i="1"/>
  <c r="G405" i="1"/>
  <c r="G401" i="1"/>
  <c r="G397" i="1"/>
  <c r="G393" i="1"/>
  <c r="G389" i="1"/>
  <c r="G385" i="1"/>
  <c r="G381" i="1"/>
  <c r="G377" i="1"/>
  <c r="G373" i="1"/>
  <c r="G369" i="1"/>
  <c r="G365" i="1"/>
  <c r="G361" i="1"/>
  <c r="G357" i="1"/>
  <c r="G353" i="1"/>
  <c r="G349" i="1"/>
  <c r="G345" i="1"/>
  <c r="G341" i="1"/>
  <c r="G337" i="1"/>
  <c r="G333" i="1"/>
  <c r="G329" i="1"/>
  <c r="G325" i="1"/>
  <c r="G321" i="1"/>
  <c r="G317" i="1"/>
  <c r="G313" i="1"/>
  <c r="G309" i="1"/>
  <c r="G305" i="1"/>
  <c r="G301" i="1"/>
  <c r="G297" i="1"/>
  <c r="G293" i="1"/>
  <c r="G289" i="1"/>
  <c r="G285" i="1"/>
  <c r="G281" i="1"/>
  <c r="G277" i="1"/>
  <c r="G273" i="1"/>
  <c r="G269" i="1"/>
  <c r="G265" i="1"/>
  <c r="G261" i="1"/>
  <c r="G257" i="1"/>
  <c r="G253" i="1"/>
  <c r="G249" i="1"/>
  <c r="G245" i="1"/>
  <c r="G241" i="1"/>
  <c r="G237" i="1"/>
  <c r="G233" i="1"/>
  <c r="G229" i="1"/>
  <c r="G225" i="1"/>
  <c r="G221" i="1"/>
  <c r="G217" i="1"/>
  <c r="G213" i="1"/>
  <c r="G209" i="1"/>
  <c r="G205" i="1"/>
  <c r="G201" i="1"/>
  <c r="G197" i="1"/>
  <c r="G877" i="1"/>
  <c r="G845" i="1"/>
  <c r="G813" i="1"/>
  <c r="G783" i="1"/>
  <c r="G768" i="1"/>
  <c r="G733" i="1"/>
  <c r="G719" i="1"/>
  <c r="G705" i="1"/>
  <c r="G691" i="1"/>
  <c r="G676" i="1"/>
  <c r="G663" i="1"/>
  <c r="G648" i="1"/>
  <c r="G633" i="1"/>
  <c r="G620" i="1"/>
  <c r="G605" i="1"/>
  <c r="G589" i="1"/>
  <c r="G575" i="1"/>
  <c r="G561" i="1"/>
  <c r="G546" i="1"/>
  <c r="G533" i="1"/>
  <c r="G519" i="1"/>
  <c r="G506" i="1"/>
  <c r="G496" i="1"/>
  <c r="G485" i="1"/>
  <c r="G474" i="1"/>
  <c r="G464" i="1"/>
  <c r="G453" i="1"/>
  <c r="G442" i="1"/>
  <c r="G432" i="1"/>
  <c r="G421" i="1"/>
  <c r="G410" i="1"/>
  <c r="G402" i="1"/>
  <c r="G394" i="1"/>
  <c r="G386" i="1"/>
  <c r="G378" i="1"/>
  <c r="G370" i="1"/>
  <c r="G362" i="1"/>
  <c r="G354" i="1"/>
  <c r="G346" i="1"/>
  <c r="G338" i="1"/>
  <c r="G330" i="1"/>
  <c r="G322" i="1"/>
  <c r="G314" i="1"/>
  <c r="G308" i="1"/>
  <c r="G303" i="1"/>
  <c r="G298" i="1"/>
  <c r="G292" i="1"/>
  <c r="G287" i="1"/>
  <c r="G282" i="1"/>
  <c r="G276" i="1"/>
  <c r="G271" i="1"/>
  <c r="G266" i="1"/>
  <c r="G260" i="1"/>
  <c r="G255" i="1"/>
  <c r="G250" i="1"/>
  <c r="G244" i="1"/>
  <c r="G239" i="1"/>
  <c r="G234" i="1"/>
  <c r="G228" i="1"/>
  <c r="G223" i="1"/>
  <c r="G218" i="1"/>
  <c r="G212" i="1"/>
  <c r="G207" i="1"/>
  <c r="G202" i="1"/>
  <c r="G196" i="1"/>
  <c r="G192" i="1"/>
  <c r="G188" i="1"/>
  <c r="G184" i="1"/>
  <c r="G180" i="1"/>
  <c r="G176" i="1"/>
  <c r="G172" i="1"/>
  <c r="G168" i="1"/>
  <c r="G164" i="1"/>
  <c r="G160" i="1"/>
  <c r="G156" i="1"/>
  <c r="G152" i="1"/>
  <c r="G148" i="1"/>
  <c r="G144" i="1"/>
  <c r="G140" i="1"/>
  <c r="G136" i="1"/>
  <c r="G132" i="1"/>
  <c r="G128" i="1"/>
  <c r="G124" i="1"/>
  <c r="G120" i="1"/>
  <c r="G116" i="1"/>
  <c r="G112" i="1"/>
  <c r="G108" i="1"/>
  <c r="G104" i="1"/>
  <c r="G869" i="1"/>
  <c r="G837" i="1"/>
  <c r="G805" i="1"/>
  <c r="G779" i="1"/>
  <c r="G764" i="1"/>
  <c r="G729" i="1"/>
  <c r="G716" i="1"/>
  <c r="G701" i="1"/>
  <c r="G687" i="1"/>
  <c r="G673" i="1"/>
  <c r="G659" i="1"/>
  <c r="G644" i="1"/>
  <c r="G631" i="1"/>
  <c r="G616" i="1"/>
  <c r="G601" i="1"/>
  <c r="G586" i="1"/>
  <c r="G571" i="1"/>
  <c r="G557" i="1"/>
  <c r="G543" i="1"/>
  <c r="G529" i="1"/>
  <c r="G514" i="1"/>
  <c r="G504" i="1"/>
  <c r="G493" i="1"/>
  <c r="G482" i="1"/>
  <c r="G472" i="1"/>
  <c r="G461" i="1"/>
  <c r="G450" i="1"/>
  <c r="G440" i="1"/>
  <c r="G429" i="1"/>
  <c r="G418" i="1"/>
  <c r="G408" i="1"/>
  <c r="G400" i="1"/>
  <c r="G392" i="1"/>
  <c r="G384" i="1"/>
  <c r="G376" i="1"/>
  <c r="G368" i="1"/>
  <c r="G360" i="1"/>
  <c r="G352" i="1"/>
  <c r="G344" i="1"/>
  <c r="G336" i="1"/>
  <c r="G328" i="1"/>
  <c r="G320" i="1"/>
  <c r="G312" i="1"/>
  <c r="G307" i="1"/>
  <c r="G302" i="1"/>
  <c r="G296" i="1"/>
  <c r="G291" i="1"/>
  <c r="G286" i="1"/>
  <c r="G280" i="1"/>
  <c r="G275" i="1"/>
  <c r="G270" i="1"/>
  <c r="G264" i="1"/>
  <c r="G259" i="1"/>
  <c r="G254" i="1"/>
  <c r="G248" i="1"/>
  <c r="G243" i="1"/>
  <c r="G238" i="1"/>
  <c r="G232" i="1"/>
  <c r="G227" i="1"/>
  <c r="G222" i="1"/>
  <c r="G216" i="1"/>
  <c r="G211" i="1"/>
  <c r="G206" i="1"/>
  <c r="G200" i="1"/>
  <c r="G195" i="1"/>
  <c r="G191" i="1"/>
  <c r="G187" i="1"/>
  <c r="G183" i="1"/>
  <c r="G179" i="1"/>
  <c r="G175" i="1"/>
  <c r="G171" i="1"/>
  <c r="G167" i="1"/>
  <c r="G163" i="1"/>
  <c r="G159" i="1"/>
  <c r="G155" i="1"/>
  <c r="G151" i="1"/>
  <c r="G147" i="1"/>
  <c r="G143" i="1"/>
  <c r="G139" i="1"/>
  <c r="G135" i="1"/>
  <c r="G131" i="1"/>
  <c r="G127" i="1"/>
  <c r="G123" i="1"/>
  <c r="G119" i="1"/>
  <c r="G115" i="1"/>
  <c r="G111" i="1"/>
  <c r="G107" i="1"/>
  <c r="G103" i="1"/>
  <c r="G99" i="1"/>
  <c r="G95" i="1"/>
  <c r="G91" i="1"/>
  <c r="G87" i="1"/>
  <c r="G83" i="1"/>
  <c r="G79" i="1"/>
  <c r="G75" i="1"/>
  <c r="G71" i="1"/>
  <c r="G67" i="1"/>
  <c r="G63" i="1"/>
  <c r="G59" i="1"/>
  <c r="G55" i="1"/>
  <c r="G51" i="1"/>
  <c r="G47" i="1"/>
  <c r="G43" i="1"/>
  <c r="G39" i="1"/>
  <c r="G35" i="1"/>
  <c r="G31" i="1"/>
  <c r="G27" i="1"/>
  <c r="G23" i="1"/>
  <c r="G19" i="1"/>
  <c r="G15" i="1"/>
  <c r="G11" i="1"/>
  <c r="G861" i="1"/>
  <c r="G829" i="1"/>
  <c r="G797" i="1"/>
  <c r="G775" i="1"/>
  <c r="G740" i="1"/>
  <c r="G727" i="1"/>
  <c r="G712" i="1"/>
  <c r="G697" i="1"/>
  <c r="G684" i="1"/>
  <c r="G669" i="1"/>
  <c r="G655" i="1"/>
  <c r="G641" i="1"/>
  <c r="G627" i="1"/>
  <c r="G612" i="1"/>
  <c r="G599" i="1"/>
  <c r="G582" i="1"/>
  <c r="G567" i="1"/>
  <c r="G554" i="1"/>
  <c r="G539" i="1"/>
  <c r="G525" i="1"/>
  <c r="G512" i="1"/>
  <c r="G501" i="1"/>
  <c r="G490" i="1"/>
  <c r="G480" i="1"/>
  <c r="G469" i="1"/>
  <c r="G458" i="1"/>
  <c r="G448" i="1"/>
  <c r="G437" i="1"/>
  <c r="G426" i="1"/>
  <c r="G416" i="1"/>
  <c r="G406" i="1"/>
  <c r="G398" i="1"/>
  <c r="G390" i="1"/>
  <c r="G382" i="1"/>
  <c r="G374" i="1"/>
  <c r="G366" i="1"/>
  <c r="G358" i="1"/>
  <c r="G350" i="1"/>
  <c r="G342" i="1"/>
  <c r="G334" i="1"/>
  <c r="G326" i="1"/>
  <c r="G318" i="1"/>
  <c r="G311" i="1"/>
  <c r="G306" i="1"/>
  <c r="G300" i="1"/>
  <c r="G295" i="1"/>
  <c r="G290" i="1"/>
  <c r="G284" i="1"/>
  <c r="G279" i="1"/>
  <c r="G274" i="1"/>
  <c r="G268" i="1"/>
  <c r="G263" i="1"/>
  <c r="G258" i="1"/>
  <c r="G252" i="1"/>
  <c r="G247" i="1"/>
  <c r="G242" i="1"/>
  <c r="G236" i="1"/>
  <c r="G231" i="1"/>
  <c r="G226" i="1"/>
  <c r="G853" i="1"/>
  <c r="G737" i="1"/>
  <c r="G680" i="1"/>
  <c r="G623" i="1"/>
  <c r="G565" i="1"/>
  <c r="G509" i="1"/>
  <c r="G466" i="1"/>
  <c r="G424" i="1"/>
  <c r="G388" i="1"/>
  <c r="G356" i="1"/>
  <c r="G324" i="1"/>
  <c r="G299" i="1"/>
  <c r="G278" i="1"/>
  <c r="G256" i="1"/>
  <c r="G235" i="1"/>
  <c r="G219" i="1"/>
  <c r="G208" i="1"/>
  <c r="G198" i="1"/>
  <c r="G189" i="1"/>
  <c r="G181" i="1"/>
  <c r="G173" i="1"/>
  <c r="G165" i="1"/>
  <c r="G157" i="1"/>
  <c r="G149" i="1"/>
  <c r="G141" i="1"/>
  <c r="G133" i="1"/>
  <c r="G125" i="1"/>
  <c r="G117" i="1"/>
  <c r="G109" i="1"/>
  <c r="G101" i="1"/>
  <c r="G96" i="1"/>
  <c r="G90" i="1"/>
  <c r="G85" i="1"/>
  <c r="G80" i="1"/>
  <c r="G74" i="1"/>
  <c r="G69" i="1"/>
  <c r="G64" i="1"/>
  <c r="G58" i="1"/>
  <c r="G53" i="1"/>
  <c r="G48" i="1"/>
  <c r="G42" i="1"/>
  <c r="G37" i="1"/>
  <c r="G32" i="1"/>
  <c r="G16" i="1"/>
  <c r="G821" i="1"/>
  <c r="G723" i="1"/>
  <c r="G665" i="1"/>
  <c r="G609" i="1"/>
  <c r="G550" i="1"/>
  <c r="G498" i="1"/>
  <c r="G456" i="1"/>
  <c r="G413" i="1"/>
  <c r="G380" i="1"/>
  <c r="G348" i="1"/>
  <c r="G316" i="1"/>
  <c r="G294" i="1"/>
  <c r="G272" i="1"/>
  <c r="G251" i="1"/>
  <c r="G230" i="1"/>
  <c r="G215" i="1"/>
  <c r="G204" i="1"/>
  <c r="G194" i="1"/>
  <c r="G186" i="1"/>
  <c r="G178" i="1"/>
  <c r="G170" i="1"/>
  <c r="G162" i="1"/>
  <c r="G154" i="1"/>
  <c r="G146" i="1"/>
  <c r="G138" i="1"/>
  <c r="G130" i="1"/>
  <c r="G122" i="1"/>
  <c r="G114" i="1"/>
  <c r="G106" i="1"/>
  <c r="G100" i="1"/>
  <c r="G94" i="1"/>
  <c r="G89" i="1"/>
  <c r="G84" i="1"/>
  <c r="G78" i="1"/>
  <c r="G73" i="1"/>
  <c r="G68" i="1"/>
  <c r="G62" i="1"/>
  <c r="G57" i="1"/>
  <c r="G52" i="1"/>
  <c r="G46" i="1"/>
  <c r="G41" i="1"/>
  <c r="G36" i="1"/>
  <c r="G30" i="1"/>
  <c r="G25" i="1"/>
  <c r="G20" i="1"/>
  <c r="G14" i="1"/>
  <c r="G9" i="1"/>
  <c r="G789" i="1"/>
  <c r="G708" i="1"/>
  <c r="G652" i="1"/>
  <c r="G595" i="1"/>
  <c r="G535" i="1"/>
  <c r="G488" i="1"/>
  <c r="G445" i="1"/>
  <c r="G404" i="1"/>
  <c r="G372" i="1"/>
  <c r="G340" i="1"/>
  <c r="G310" i="1"/>
  <c r="G288" i="1"/>
  <c r="G267" i="1"/>
  <c r="G246" i="1"/>
  <c r="G224" i="1"/>
  <c r="G214" i="1"/>
  <c r="G203" i="1"/>
  <c r="G193" i="1"/>
  <c r="G185" i="1"/>
  <c r="G177" i="1"/>
  <c r="G169" i="1"/>
  <c r="G161" i="1"/>
  <c r="G153" i="1"/>
  <c r="G145" i="1"/>
  <c r="G137" i="1"/>
  <c r="G129" i="1"/>
  <c r="G121" i="1"/>
  <c r="G113" i="1"/>
  <c r="G105" i="1"/>
  <c r="G98" i="1"/>
  <c r="G93" i="1"/>
  <c r="G88" i="1"/>
  <c r="G82" i="1"/>
  <c r="G77" i="1"/>
  <c r="G72" i="1"/>
  <c r="G66" i="1"/>
  <c r="G61" i="1"/>
  <c r="G56" i="1"/>
  <c r="G50" i="1"/>
  <c r="G45" i="1"/>
  <c r="G40" i="1"/>
  <c r="G34" i="1"/>
  <c r="G29" i="1"/>
  <c r="G24" i="1"/>
  <c r="G18" i="1"/>
  <c r="G13" i="1"/>
  <c r="G771" i="1"/>
  <c r="G695" i="1"/>
  <c r="G637" i="1"/>
  <c r="G578" i="1"/>
  <c r="G522" i="1"/>
  <c r="G477" i="1"/>
  <c r="G434" i="1"/>
  <c r="G396" i="1"/>
  <c r="G364" i="1"/>
  <c r="G332" i="1"/>
  <c r="G304" i="1"/>
  <c r="G283" i="1"/>
  <c r="G262" i="1"/>
  <c r="G240" i="1"/>
  <c r="G220" i="1"/>
  <c r="G210" i="1"/>
  <c r="G199" i="1"/>
  <c r="G190" i="1"/>
  <c r="G182" i="1"/>
  <c r="G174" i="1"/>
  <c r="G166" i="1"/>
  <c r="G158" i="1"/>
  <c r="G150" i="1"/>
  <c r="G142" i="1"/>
  <c r="G134" i="1"/>
  <c r="G126" i="1"/>
  <c r="G118" i="1"/>
  <c r="G110" i="1"/>
  <c r="G102" i="1"/>
  <c r="G97" i="1"/>
  <c r="G92" i="1"/>
  <c r="G86" i="1"/>
  <c r="G81" i="1"/>
  <c r="G76" i="1"/>
  <c r="G70" i="1"/>
  <c r="G65" i="1"/>
  <c r="G60" i="1"/>
  <c r="G54" i="1"/>
  <c r="G49" i="1"/>
  <c r="G44" i="1"/>
  <c r="G38" i="1"/>
  <c r="G33" i="1"/>
  <c r="G28" i="1"/>
  <c r="G22" i="1"/>
  <c r="G17" i="1"/>
  <c r="G12" i="1"/>
  <c r="G26" i="1"/>
  <c r="G21" i="1"/>
  <c r="G10" i="1"/>
  <c r="G7" i="1"/>
  <c r="G8" i="1"/>
  <c r="T7" i="1"/>
  <c r="H834" i="6"/>
  <c r="H719" i="6"/>
  <c r="H555" i="6"/>
  <c r="H796" i="6"/>
  <c r="H291" i="6"/>
  <c r="H638" i="6"/>
  <c r="H422" i="6"/>
  <c r="H29" i="6"/>
  <c r="H160" i="6"/>
  <c r="AA884" i="1"/>
  <c r="AA883" i="1"/>
  <c r="AA882" i="1"/>
  <c r="AA881" i="1"/>
  <c r="AA880" i="1"/>
  <c r="AA879" i="1"/>
  <c r="AA878" i="1"/>
  <c r="AA877" i="1"/>
  <c r="AA876" i="1"/>
  <c r="AA875" i="1"/>
  <c r="AA874" i="1"/>
  <c r="AA873" i="1"/>
  <c r="AA872" i="1"/>
  <c r="AA871" i="1"/>
  <c r="AA870" i="1"/>
  <c r="AA869" i="1"/>
  <c r="AA868" i="1"/>
  <c r="AA867" i="1"/>
  <c r="AA866" i="1"/>
  <c r="AA865" i="1"/>
  <c r="AA864" i="1"/>
  <c r="AA863" i="1"/>
  <c r="AA862" i="1"/>
  <c r="AA861" i="1"/>
  <c r="AA860" i="1"/>
  <c r="AA859" i="1"/>
  <c r="AA858" i="1"/>
  <c r="AA857" i="1"/>
  <c r="AA856" i="1"/>
  <c r="AA855" i="1"/>
  <c r="AA854" i="1"/>
  <c r="AA853" i="1"/>
  <c r="AA852" i="1"/>
  <c r="AA851" i="1"/>
  <c r="AA850" i="1"/>
  <c r="AA849" i="1"/>
  <c r="AA848" i="1"/>
  <c r="AA847" i="1"/>
  <c r="AA846" i="1"/>
  <c r="AA845" i="1"/>
  <c r="AA844" i="1"/>
  <c r="AA843" i="1"/>
  <c r="AA842" i="1"/>
  <c r="AA841" i="1"/>
  <c r="AA840" i="1"/>
  <c r="AA839" i="1"/>
  <c r="AA838" i="1"/>
  <c r="AA837" i="1"/>
  <c r="AA836" i="1"/>
  <c r="AA835" i="1"/>
  <c r="AA834" i="1"/>
  <c r="AA833" i="1"/>
  <c r="AA832" i="1"/>
  <c r="AA831" i="1"/>
  <c r="AA830" i="1"/>
  <c r="AA829" i="1"/>
  <c r="AA828" i="1"/>
  <c r="AA827" i="1"/>
  <c r="AA826" i="1"/>
  <c r="AA825" i="1"/>
  <c r="AA769" i="1"/>
  <c r="J6" i="5" s="1"/>
  <c r="AA768" i="1"/>
  <c r="AA767" i="1"/>
  <c r="AA766" i="1"/>
  <c r="AA765" i="1"/>
  <c r="AA764" i="1"/>
  <c r="AA763" i="1"/>
  <c r="AA762" i="1"/>
  <c r="AA761" i="1"/>
  <c r="I8" i="5"/>
  <c r="AA732" i="1"/>
  <c r="I6" i="5" s="1"/>
  <c r="AA731" i="1"/>
  <c r="AA730" i="1"/>
  <c r="AA729" i="1"/>
  <c r="AA728" i="1"/>
  <c r="AA727" i="1"/>
  <c r="AA726" i="1"/>
  <c r="AA725" i="1"/>
  <c r="AA724" i="1"/>
  <c r="AA723" i="1"/>
  <c r="AA722" i="1"/>
  <c r="AA721" i="1"/>
  <c r="AA720" i="1"/>
  <c r="AA719" i="1"/>
  <c r="AA718" i="1"/>
  <c r="H8" i="5"/>
  <c r="AA662" i="1"/>
  <c r="H6" i="5" s="1"/>
  <c r="AA661" i="1"/>
  <c r="AA660" i="1"/>
  <c r="AA659" i="1"/>
  <c r="AA658" i="1"/>
  <c r="AA657" i="1"/>
  <c r="AA656" i="1"/>
  <c r="AA655" i="1"/>
  <c r="AA654" i="1"/>
  <c r="AA653" i="1"/>
  <c r="AA652" i="1"/>
  <c r="AA651" i="1"/>
  <c r="AA650" i="1"/>
  <c r="AA649" i="1"/>
  <c r="AA648" i="1"/>
  <c r="AA647" i="1"/>
  <c r="AA646" i="1"/>
  <c r="AA645" i="1"/>
  <c r="AA644" i="1"/>
  <c r="G8" i="5"/>
  <c r="AA586" i="1"/>
  <c r="G6" i="5" s="1"/>
  <c r="AA585" i="1"/>
  <c r="AA584" i="1"/>
  <c r="AA583" i="1"/>
  <c r="AA582" i="1"/>
  <c r="AA581" i="1"/>
  <c r="AA580" i="1"/>
  <c r="AA579" i="1"/>
  <c r="AA578" i="1"/>
  <c r="AA577" i="1"/>
  <c r="AA576" i="1"/>
  <c r="AA575" i="1"/>
  <c r="AA574" i="1"/>
  <c r="AA573" i="1"/>
  <c r="AA572" i="1"/>
  <c r="AA571" i="1"/>
  <c r="AA570" i="1"/>
  <c r="AA569" i="1"/>
  <c r="AA568" i="1"/>
  <c r="F8" i="5"/>
  <c r="AA510" i="1"/>
  <c r="F6" i="5" s="1"/>
  <c r="AA509" i="1"/>
  <c r="AA508" i="1"/>
  <c r="AA507" i="1"/>
  <c r="AA506" i="1"/>
  <c r="AA505" i="1"/>
  <c r="AA504" i="1"/>
  <c r="AA503" i="1"/>
  <c r="AA502" i="1"/>
  <c r="AA501" i="1"/>
  <c r="AA500" i="1"/>
  <c r="AA499" i="1"/>
  <c r="AA498" i="1"/>
  <c r="AA497" i="1"/>
  <c r="AA496" i="1"/>
  <c r="AA495" i="1"/>
  <c r="AA494" i="1"/>
  <c r="AA493" i="1"/>
  <c r="AA492" i="1"/>
  <c r="AA491" i="1"/>
  <c r="AA490" i="1"/>
  <c r="AA489" i="1"/>
  <c r="AA488" i="1"/>
  <c r="AA487" i="1"/>
  <c r="AA486" i="1"/>
  <c r="AA485" i="1"/>
  <c r="AA484" i="1"/>
  <c r="AA483" i="1"/>
  <c r="AA482" i="1"/>
  <c r="AA481" i="1"/>
  <c r="AA480" i="1"/>
  <c r="AA479" i="1"/>
  <c r="AA478" i="1"/>
  <c r="AA477" i="1"/>
  <c r="AA476" i="1"/>
  <c r="AA475" i="1"/>
  <c r="AA474" i="1"/>
  <c r="AA473" i="1"/>
  <c r="AA472" i="1"/>
  <c r="AA471" i="1"/>
  <c r="AA470" i="1"/>
  <c r="AA469" i="1"/>
  <c r="AA468" i="1"/>
  <c r="AA467" i="1"/>
  <c r="AA466" i="1"/>
  <c r="AA465" i="1"/>
  <c r="AA464" i="1"/>
  <c r="AA463" i="1"/>
  <c r="AA462" i="1"/>
  <c r="AA461" i="1"/>
  <c r="AA460" i="1"/>
  <c r="AA459" i="1"/>
  <c r="AA458" i="1"/>
  <c r="AA457" i="1"/>
  <c r="AA456" i="1"/>
  <c r="AA455" i="1"/>
  <c r="AA454" i="1"/>
  <c r="AA453" i="1"/>
  <c r="AA452" i="1"/>
  <c r="AA451" i="1"/>
  <c r="AA450" i="1"/>
  <c r="AA449" i="1"/>
  <c r="AA448" i="1"/>
  <c r="AA447" i="1"/>
  <c r="AA446" i="1"/>
  <c r="AA445" i="1"/>
  <c r="AA444" i="1"/>
  <c r="AA443" i="1"/>
  <c r="AA442" i="1"/>
  <c r="E8" i="5"/>
  <c r="AA386" i="1"/>
  <c r="E6" i="5" s="1"/>
  <c r="AA385" i="1"/>
  <c r="AA384" i="1"/>
  <c r="AA383" i="1"/>
  <c r="AA382" i="1"/>
  <c r="AA381" i="1"/>
  <c r="AA380" i="1"/>
  <c r="AA379" i="1"/>
  <c r="AA378" i="1"/>
  <c r="AA377" i="1"/>
  <c r="AA376" i="1"/>
  <c r="AA375" i="1"/>
  <c r="AA374" i="1"/>
  <c r="AA373" i="1"/>
  <c r="AA372" i="1"/>
  <c r="AA371" i="1"/>
  <c r="AA370" i="1"/>
  <c r="AA369" i="1"/>
  <c r="AA368" i="1"/>
  <c r="AA367" i="1"/>
  <c r="AA366" i="1"/>
  <c r="AA365" i="1"/>
  <c r="AA364" i="1"/>
  <c r="AA363" i="1"/>
  <c r="AA362" i="1"/>
  <c r="AA361" i="1"/>
  <c r="AA360" i="1"/>
  <c r="AA359" i="1"/>
  <c r="AA358" i="1"/>
  <c r="AA357" i="1"/>
  <c r="AA356" i="1"/>
  <c r="AA355" i="1"/>
  <c r="AA354" i="1"/>
  <c r="AA353" i="1"/>
  <c r="AA352" i="1"/>
  <c r="AA351" i="1"/>
  <c r="AA350" i="1"/>
  <c r="AA349" i="1"/>
  <c r="AA348" i="1"/>
  <c r="AA347" i="1"/>
  <c r="AA346" i="1"/>
  <c r="AA345" i="1"/>
  <c r="AA344" i="1"/>
  <c r="AA343" i="1"/>
  <c r="AA342" i="1"/>
  <c r="AA341" i="1"/>
  <c r="AA340" i="1"/>
  <c r="AA339" i="1"/>
  <c r="AA338" i="1"/>
  <c r="AA337" i="1"/>
  <c r="AA336" i="1"/>
  <c r="AA335" i="1"/>
  <c r="AA334" i="1"/>
  <c r="AA333" i="1"/>
  <c r="AA332" i="1"/>
  <c r="AA331" i="1"/>
  <c r="AA330" i="1"/>
  <c r="AA329" i="1"/>
  <c r="AA328" i="1"/>
  <c r="AA327" i="1"/>
  <c r="AA326" i="1"/>
  <c r="AA325" i="1"/>
  <c r="AA324" i="1"/>
  <c r="AA323" i="1"/>
  <c r="AA322" i="1"/>
  <c r="AA321" i="1"/>
  <c r="AA320" i="1"/>
  <c r="AA319" i="1"/>
  <c r="AA318" i="1"/>
  <c r="D8" i="5"/>
  <c r="AA262" i="1"/>
  <c r="D6" i="5" s="1"/>
  <c r="AA261" i="1"/>
  <c r="AA260" i="1"/>
  <c r="AA259" i="1"/>
  <c r="AA258" i="1"/>
  <c r="AA257" i="1"/>
  <c r="AA256" i="1"/>
  <c r="AA255" i="1"/>
  <c r="AA254" i="1"/>
  <c r="AA253" i="1"/>
  <c r="AA252" i="1"/>
  <c r="AA251" i="1"/>
  <c r="AA250" i="1"/>
  <c r="AA249" i="1"/>
  <c r="AA248" i="1"/>
  <c r="AA247" i="1"/>
  <c r="AA246" i="1"/>
  <c r="AA245" i="1"/>
  <c r="AA244" i="1"/>
  <c r="AA243" i="1"/>
  <c r="AA242" i="1"/>
  <c r="AA241" i="1"/>
  <c r="AA240" i="1"/>
  <c r="AA239" i="1"/>
  <c r="AA238" i="1"/>
  <c r="AA237" i="1"/>
  <c r="AA236" i="1"/>
  <c r="AA235" i="1"/>
  <c r="AA234" i="1"/>
  <c r="AA233" i="1"/>
  <c r="AA232" i="1"/>
  <c r="AA231" i="1"/>
  <c r="AA230" i="1"/>
  <c r="AA229" i="1"/>
  <c r="AA228" i="1"/>
  <c r="AA227" i="1"/>
  <c r="AA226" i="1"/>
  <c r="AA225" i="1"/>
  <c r="AA224" i="1"/>
  <c r="AA223" i="1"/>
  <c r="AA222" i="1"/>
  <c r="AA221" i="1"/>
  <c r="AA220" i="1"/>
  <c r="AA219" i="1"/>
  <c r="AA218" i="1"/>
  <c r="AA217" i="1"/>
  <c r="AA216" i="1"/>
  <c r="AA215" i="1"/>
  <c r="AA214" i="1"/>
  <c r="AA213" i="1"/>
  <c r="AA212" i="1"/>
  <c r="AA211" i="1"/>
  <c r="AA210" i="1"/>
  <c r="AA209" i="1"/>
  <c r="AA208" i="1"/>
  <c r="AA207" i="1"/>
  <c r="AA206" i="1"/>
  <c r="AA205" i="1"/>
  <c r="AA204" i="1"/>
  <c r="AA203" i="1"/>
  <c r="AA202" i="1"/>
  <c r="AA201" i="1"/>
  <c r="AA200" i="1"/>
  <c r="AA199" i="1"/>
  <c r="AA198" i="1"/>
  <c r="AA197" i="1"/>
  <c r="AA196" i="1"/>
  <c r="AA195" i="1"/>
  <c r="AA194" i="1"/>
  <c r="C8" i="5"/>
  <c r="AA138" i="1"/>
  <c r="C6" i="5" s="1"/>
  <c r="AA137" i="1"/>
  <c r="AA136" i="1"/>
  <c r="AA135" i="1"/>
  <c r="AA134" i="1"/>
  <c r="AA133" i="1"/>
  <c r="AA131" i="1"/>
  <c r="AA129" i="1"/>
  <c r="AA128" i="1"/>
  <c r="AA127" i="1"/>
  <c r="AA126" i="1"/>
  <c r="AA125" i="1"/>
  <c r="AA124" i="1"/>
  <c r="AA123" i="1"/>
  <c r="AA122" i="1"/>
  <c r="AA121" i="1"/>
  <c r="AA120" i="1"/>
  <c r="AA119" i="1"/>
  <c r="AA118" i="1"/>
  <c r="AA117" i="1"/>
  <c r="AA116" i="1"/>
  <c r="AA115" i="1"/>
  <c r="AA114" i="1"/>
  <c r="AA113" i="1"/>
  <c r="AA112" i="1"/>
  <c r="AA111" i="1"/>
  <c r="AA110" i="1"/>
  <c r="AA109" i="1"/>
  <c r="AA108" i="1"/>
  <c r="AA107" i="1"/>
  <c r="AA106" i="1"/>
  <c r="AA105" i="1"/>
  <c r="AA104" i="1"/>
  <c r="AA103" i="1"/>
  <c r="AA102" i="1"/>
  <c r="AA101" i="1"/>
  <c r="AA100" i="1"/>
  <c r="AA99" i="1"/>
  <c r="AA98" i="1"/>
  <c r="AA97" i="1"/>
  <c r="AA96" i="1"/>
  <c r="AA95" i="1"/>
  <c r="AA94" i="1"/>
  <c r="AA93" i="1"/>
  <c r="AA92" i="1"/>
  <c r="AA91" i="1"/>
  <c r="AA90" i="1"/>
  <c r="AA89" i="1"/>
  <c r="AA88" i="1"/>
  <c r="AA87" i="1"/>
  <c r="AA86" i="1"/>
  <c r="AA85" i="1"/>
  <c r="AA84" i="1"/>
  <c r="AA83" i="1"/>
  <c r="AA82" i="1"/>
  <c r="AA81" i="1"/>
  <c r="AA80" i="1"/>
  <c r="AA79" i="1"/>
  <c r="AA78" i="1"/>
  <c r="AA77" i="1"/>
  <c r="AA76" i="1"/>
  <c r="AA75" i="1"/>
  <c r="AA74" i="1"/>
  <c r="AA73" i="1"/>
  <c r="AA72" i="1"/>
  <c r="AA71" i="1"/>
  <c r="AA70" i="1"/>
  <c r="B8" i="5"/>
  <c r="AA14" i="1"/>
  <c r="B6" i="5" s="1"/>
  <c r="AA13" i="1"/>
  <c r="AA12" i="1"/>
  <c r="AA11" i="1"/>
  <c r="AA10" i="1"/>
  <c r="AA9" i="1"/>
  <c r="AA8" i="1"/>
  <c r="AA7" i="1"/>
  <c r="AA6" i="1"/>
  <c r="J8" i="5"/>
  <c r="B7" i="5" l="1"/>
  <c r="C7" i="5"/>
  <c r="D7" i="5"/>
  <c r="E5" i="5"/>
  <c r="E7" i="5"/>
  <c r="H7" i="5"/>
  <c r="J9" i="5"/>
  <c r="F7" i="5"/>
  <c r="B9" i="5"/>
  <c r="C9" i="5"/>
  <c r="D9" i="5"/>
  <c r="E9" i="5"/>
  <c r="F9" i="5"/>
  <c r="G5" i="5"/>
  <c r="G7" i="5"/>
  <c r="G9" i="5"/>
  <c r="H9" i="5"/>
  <c r="I5" i="5"/>
  <c r="I7" i="5"/>
  <c r="I9" i="5"/>
  <c r="J5" i="5"/>
  <c r="B5" i="5"/>
  <c r="C5" i="5"/>
  <c r="D5" i="5"/>
  <c r="D11" i="5" s="1"/>
  <c r="F5" i="5"/>
  <c r="H5" i="5"/>
  <c r="J7" i="5"/>
  <c r="AC528" i="1"/>
  <c r="AB528" i="1"/>
  <c r="AC402" i="1"/>
  <c r="AB402" i="1"/>
  <c r="AC278" i="1"/>
  <c r="AB278" i="1"/>
  <c r="AC22" i="1"/>
  <c r="AB22" i="1"/>
  <c r="AC146" i="1"/>
  <c r="AB146" i="1"/>
  <c r="AB7" i="1"/>
  <c r="AC7" i="1"/>
  <c r="AB8" i="1"/>
  <c r="AC8" i="1"/>
  <c r="AB9" i="1"/>
  <c r="AC9" i="1"/>
  <c r="AB10" i="1"/>
  <c r="AC10" i="1"/>
  <c r="AB11" i="1"/>
  <c r="AC11" i="1"/>
  <c r="AB12" i="1"/>
  <c r="AC12" i="1"/>
  <c r="AB13" i="1"/>
  <c r="AC13" i="1"/>
  <c r="AB14" i="1"/>
  <c r="AC14" i="1"/>
  <c r="AB15" i="1"/>
  <c r="AC15" i="1"/>
  <c r="AB16" i="1"/>
  <c r="AC16" i="1"/>
  <c r="AB17" i="1"/>
  <c r="AC17" i="1"/>
  <c r="AB18" i="1"/>
  <c r="AC18" i="1"/>
  <c r="AB19" i="1"/>
  <c r="AC19" i="1"/>
  <c r="AB20" i="1"/>
  <c r="AC20" i="1"/>
  <c r="AB21" i="1"/>
  <c r="AC21" i="1"/>
  <c r="AB23" i="1"/>
  <c r="AC23" i="1"/>
  <c r="AB24" i="1"/>
  <c r="AC24" i="1"/>
  <c r="AB25" i="1"/>
  <c r="AC25" i="1"/>
  <c r="AB26" i="1"/>
  <c r="AC26" i="1"/>
  <c r="AB27" i="1"/>
  <c r="AC27" i="1"/>
  <c r="AB28" i="1"/>
  <c r="AC28" i="1"/>
  <c r="AB29" i="1"/>
  <c r="AC29" i="1"/>
  <c r="AB30" i="1"/>
  <c r="AC30" i="1"/>
  <c r="AB31" i="1"/>
  <c r="AC31" i="1"/>
  <c r="AB32" i="1"/>
  <c r="AC32" i="1"/>
  <c r="AB33" i="1"/>
  <c r="AC33" i="1"/>
  <c r="AB34" i="1"/>
  <c r="AC34" i="1"/>
  <c r="AB35" i="1"/>
  <c r="AC35" i="1"/>
  <c r="AB36" i="1"/>
  <c r="AC36" i="1"/>
  <c r="AB37" i="1"/>
  <c r="AC37" i="1"/>
  <c r="AB38" i="1"/>
  <c r="AC38" i="1"/>
  <c r="AB39" i="1"/>
  <c r="AC39" i="1"/>
  <c r="AB40" i="1"/>
  <c r="AC40" i="1"/>
  <c r="AB41" i="1"/>
  <c r="AC41" i="1"/>
  <c r="AB42" i="1"/>
  <c r="AC42" i="1"/>
  <c r="AB43" i="1"/>
  <c r="AC43" i="1"/>
  <c r="AB44" i="1"/>
  <c r="AC44" i="1"/>
  <c r="AB45" i="1"/>
  <c r="AC45" i="1"/>
  <c r="AB46" i="1"/>
  <c r="AC46" i="1"/>
  <c r="AB47" i="1"/>
  <c r="AC47" i="1"/>
  <c r="AB48" i="1"/>
  <c r="AC48" i="1"/>
  <c r="AB49" i="1"/>
  <c r="AC49" i="1"/>
  <c r="AB50" i="1"/>
  <c r="AC50" i="1"/>
  <c r="AB51" i="1"/>
  <c r="AC51" i="1"/>
  <c r="AB52" i="1"/>
  <c r="AC52" i="1"/>
  <c r="AB53" i="1"/>
  <c r="AC53" i="1"/>
  <c r="AB54" i="1"/>
  <c r="AC54" i="1"/>
  <c r="AB55" i="1"/>
  <c r="AC55" i="1"/>
  <c r="AB56" i="1"/>
  <c r="AC56" i="1"/>
  <c r="AB57" i="1"/>
  <c r="AC57" i="1"/>
  <c r="AB58" i="1"/>
  <c r="AC58" i="1"/>
  <c r="AB59" i="1"/>
  <c r="AC59" i="1"/>
  <c r="AB60" i="1"/>
  <c r="AC60" i="1"/>
  <c r="AB61" i="1"/>
  <c r="AC61" i="1"/>
  <c r="AB62" i="1"/>
  <c r="AC62" i="1"/>
  <c r="AB63" i="1"/>
  <c r="AC63" i="1"/>
  <c r="AB64" i="1"/>
  <c r="AC64" i="1"/>
  <c r="AB65" i="1"/>
  <c r="AC65" i="1"/>
  <c r="AB66" i="1"/>
  <c r="AC66" i="1"/>
  <c r="AB67" i="1"/>
  <c r="AC67" i="1"/>
  <c r="AB68" i="1"/>
  <c r="AC68" i="1"/>
  <c r="AB69" i="1"/>
  <c r="AC69" i="1"/>
  <c r="AB70" i="1"/>
  <c r="AC70" i="1"/>
  <c r="AB71" i="1"/>
  <c r="AC71" i="1"/>
  <c r="AB72" i="1"/>
  <c r="AC72" i="1"/>
  <c r="AB73" i="1"/>
  <c r="AC73" i="1"/>
  <c r="AB74" i="1"/>
  <c r="AC74" i="1"/>
  <c r="AB75" i="1"/>
  <c r="AC75" i="1"/>
  <c r="AB76" i="1"/>
  <c r="AC76" i="1"/>
  <c r="AB77" i="1"/>
  <c r="AC77" i="1"/>
  <c r="AB78" i="1"/>
  <c r="AC78" i="1"/>
  <c r="AB79" i="1"/>
  <c r="AC79" i="1"/>
  <c r="AB80" i="1"/>
  <c r="AC80" i="1"/>
  <c r="AB81" i="1"/>
  <c r="AC81" i="1"/>
  <c r="AB82" i="1"/>
  <c r="AC82" i="1"/>
  <c r="AB83" i="1"/>
  <c r="AC83" i="1"/>
  <c r="AB84" i="1"/>
  <c r="AC84" i="1"/>
  <c r="AB85" i="1"/>
  <c r="AC85" i="1"/>
  <c r="AB86" i="1"/>
  <c r="AC86" i="1"/>
  <c r="AB87" i="1"/>
  <c r="AC87" i="1"/>
  <c r="AB88" i="1"/>
  <c r="AC88" i="1"/>
  <c r="AB89" i="1"/>
  <c r="AC89" i="1"/>
  <c r="AB90" i="1"/>
  <c r="AC90" i="1"/>
  <c r="AB91" i="1"/>
  <c r="AC91" i="1"/>
  <c r="AB92" i="1"/>
  <c r="AC92" i="1"/>
  <c r="AB93" i="1"/>
  <c r="AC93" i="1"/>
  <c r="AB94" i="1"/>
  <c r="AC94" i="1"/>
  <c r="AB95" i="1"/>
  <c r="AC95" i="1"/>
  <c r="AB96" i="1"/>
  <c r="AC96" i="1"/>
  <c r="AB97" i="1"/>
  <c r="AC97" i="1"/>
  <c r="AB98" i="1"/>
  <c r="AC98" i="1"/>
  <c r="AB99" i="1"/>
  <c r="AC99" i="1"/>
  <c r="AB100" i="1"/>
  <c r="AC100" i="1"/>
  <c r="AB101" i="1"/>
  <c r="AC101" i="1"/>
  <c r="AB102" i="1"/>
  <c r="AC102" i="1"/>
  <c r="AB103" i="1"/>
  <c r="AC103" i="1"/>
  <c r="AB104" i="1"/>
  <c r="AC104" i="1"/>
  <c r="AB105" i="1"/>
  <c r="AC105" i="1"/>
  <c r="AB106" i="1"/>
  <c r="AC106" i="1"/>
  <c r="AB107" i="1"/>
  <c r="AC107" i="1"/>
  <c r="AB108" i="1"/>
  <c r="AC108" i="1"/>
  <c r="AB109" i="1"/>
  <c r="AC109" i="1"/>
  <c r="AB110" i="1"/>
  <c r="AC110" i="1"/>
  <c r="AB111" i="1"/>
  <c r="AC111" i="1"/>
  <c r="AB112" i="1"/>
  <c r="AC112" i="1"/>
  <c r="AB113" i="1"/>
  <c r="AC113" i="1"/>
  <c r="AB114" i="1"/>
  <c r="AC114" i="1"/>
  <c r="AB115" i="1"/>
  <c r="AC115" i="1"/>
  <c r="AB116" i="1"/>
  <c r="AC116" i="1"/>
  <c r="AB117" i="1"/>
  <c r="AC117" i="1"/>
  <c r="AB118" i="1"/>
  <c r="AC118" i="1"/>
  <c r="AB119" i="1"/>
  <c r="AC119" i="1"/>
  <c r="AB120" i="1"/>
  <c r="AC120" i="1"/>
  <c r="AB121" i="1"/>
  <c r="AC121" i="1"/>
  <c r="AB122" i="1"/>
  <c r="AC122" i="1"/>
  <c r="AB123" i="1"/>
  <c r="AC123" i="1"/>
  <c r="AB124" i="1"/>
  <c r="AC124" i="1"/>
  <c r="AB125" i="1"/>
  <c r="AC125" i="1"/>
  <c r="AB126" i="1"/>
  <c r="AC126" i="1"/>
  <c r="AB127" i="1"/>
  <c r="AC127" i="1"/>
  <c r="AB128" i="1"/>
  <c r="AC128" i="1"/>
  <c r="AB129" i="1"/>
  <c r="AC129" i="1"/>
  <c r="AB131" i="1"/>
  <c r="AC131" i="1"/>
  <c r="AB132" i="1"/>
  <c r="AC132" i="1"/>
  <c r="AB133" i="1"/>
  <c r="AC133" i="1"/>
  <c r="AB134" i="1"/>
  <c r="AC134" i="1"/>
  <c r="AB135" i="1"/>
  <c r="AC135" i="1"/>
  <c r="AB136" i="1"/>
  <c r="AC136" i="1"/>
  <c r="AB137" i="1"/>
  <c r="AC137" i="1"/>
  <c r="AB138" i="1"/>
  <c r="AC138" i="1"/>
  <c r="AB139" i="1"/>
  <c r="AC139" i="1"/>
  <c r="AB140" i="1"/>
  <c r="AC140" i="1"/>
  <c r="AB141" i="1"/>
  <c r="AC141" i="1"/>
  <c r="AB142" i="1"/>
  <c r="AC142" i="1"/>
  <c r="AB143" i="1"/>
  <c r="AC143" i="1"/>
  <c r="AB144" i="1"/>
  <c r="AC144" i="1"/>
  <c r="AB145" i="1"/>
  <c r="AC145" i="1"/>
  <c r="AB147" i="1"/>
  <c r="AC147" i="1"/>
  <c r="AB148" i="1"/>
  <c r="AC148" i="1"/>
  <c r="AB149" i="1"/>
  <c r="AC149" i="1"/>
  <c r="AB150" i="1"/>
  <c r="AC150" i="1"/>
  <c r="AB151" i="1"/>
  <c r="AC151" i="1"/>
  <c r="AB152" i="1"/>
  <c r="AC152" i="1"/>
  <c r="AB153" i="1"/>
  <c r="AC153" i="1"/>
  <c r="AB154" i="1"/>
  <c r="AC154" i="1"/>
  <c r="AB155" i="1"/>
  <c r="AC155" i="1"/>
  <c r="AB156" i="1"/>
  <c r="AC156" i="1"/>
  <c r="AB157" i="1"/>
  <c r="AC157" i="1"/>
  <c r="AB158" i="1"/>
  <c r="AC158" i="1"/>
  <c r="AB159" i="1"/>
  <c r="AC159" i="1"/>
  <c r="AB160" i="1"/>
  <c r="AC160" i="1"/>
  <c r="AB161" i="1"/>
  <c r="AC161" i="1"/>
  <c r="AB162" i="1"/>
  <c r="AC162" i="1"/>
  <c r="AB163" i="1"/>
  <c r="AC163" i="1"/>
  <c r="AB164" i="1"/>
  <c r="AC164" i="1"/>
  <c r="AB165" i="1"/>
  <c r="AC165" i="1"/>
  <c r="AB166" i="1"/>
  <c r="AC166" i="1"/>
  <c r="AB167" i="1"/>
  <c r="AC167" i="1"/>
  <c r="AB168" i="1"/>
  <c r="AC168" i="1"/>
  <c r="AB169" i="1"/>
  <c r="AC169" i="1"/>
  <c r="AB170" i="1"/>
  <c r="AC170" i="1"/>
  <c r="AB171" i="1"/>
  <c r="AC171" i="1"/>
  <c r="AB172" i="1"/>
  <c r="AC172" i="1"/>
  <c r="AB173" i="1"/>
  <c r="AC173" i="1"/>
  <c r="AB174" i="1"/>
  <c r="AC174" i="1"/>
  <c r="AB175" i="1"/>
  <c r="AC175" i="1"/>
  <c r="AB176" i="1"/>
  <c r="AC176" i="1"/>
  <c r="AB177" i="1"/>
  <c r="AC177" i="1"/>
  <c r="AB178" i="1"/>
  <c r="AC178" i="1"/>
  <c r="AB179" i="1"/>
  <c r="AC179" i="1"/>
  <c r="AB180" i="1"/>
  <c r="AC180" i="1"/>
  <c r="AB181" i="1"/>
  <c r="AC181" i="1"/>
  <c r="AB182" i="1"/>
  <c r="AC182" i="1"/>
  <c r="AB183" i="1"/>
  <c r="AC183" i="1"/>
  <c r="AB184" i="1"/>
  <c r="AC184" i="1"/>
  <c r="AB185" i="1"/>
  <c r="AC185" i="1"/>
  <c r="AB186" i="1"/>
  <c r="AC186" i="1"/>
  <c r="AB187" i="1"/>
  <c r="AC187" i="1"/>
  <c r="AB188" i="1"/>
  <c r="AC188" i="1"/>
  <c r="AB189" i="1"/>
  <c r="AC189" i="1"/>
  <c r="AB190" i="1"/>
  <c r="AC190" i="1"/>
  <c r="AB191" i="1"/>
  <c r="AC191" i="1"/>
  <c r="AB192" i="1"/>
  <c r="AC192" i="1"/>
  <c r="AB193" i="1"/>
  <c r="AC193" i="1"/>
  <c r="AB194" i="1"/>
  <c r="AC194" i="1"/>
  <c r="AB195" i="1"/>
  <c r="AC195" i="1"/>
  <c r="AB196" i="1"/>
  <c r="AC196" i="1"/>
  <c r="AB197" i="1"/>
  <c r="AC197" i="1"/>
  <c r="AB198" i="1"/>
  <c r="AC198" i="1"/>
  <c r="AB199" i="1"/>
  <c r="AC199" i="1"/>
  <c r="AB200" i="1"/>
  <c r="AC200" i="1"/>
  <c r="AB201" i="1"/>
  <c r="AC201" i="1"/>
  <c r="AB202" i="1"/>
  <c r="AC202" i="1"/>
  <c r="AB203" i="1"/>
  <c r="AC203" i="1"/>
  <c r="AB204" i="1"/>
  <c r="AC204" i="1"/>
  <c r="AB205" i="1"/>
  <c r="AC205" i="1"/>
  <c r="AB206" i="1"/>
  <c r="AC206" i="1"/>
  <c r="AB207" i="1"/>
  <c r="AC207" i="1"/>
  <c r="AB208" i="1"/>
  <c r="AC208" i="1"/>
  <c r="AB209" i="1"/>
  <c r="AC209" i="1"/>
  <c r="AB210" i="1"/>
  <c r="AC210" i="1"/>
  <c r="AB211" i="1"/>
  <c r="AC211" i="1"/>
  <c r="AB212" i="1"/>
  <c r="AC212" i="1"/>
  <c r="AB213" i="1"/>
  <c r="AC213" i="1"/>
  <c r="AB214" i="1"/>
  <c r="AC214" i="1"/>
  <c r="AB215" i="1"/>
  <c r="AC215" i="1"/>
  <c r="AB216" i="1"/>
  <c r="AC216" i="1"/>
  <c r="AB217" i="1"/>
  <c r="AC217" i="1"/>
  <c r="AB218" i="1"/>
  <c r="AC218" i="1"/>
  <c r="AB219" i="1"/>
  <c r="AC219" i="1"/>
  <c r="AB220" i="1"/>
  <c r="AC220" i="1"/>
  <c r="AB221" i="1"/>
  <c r="AC221" i="1"/>
  <c r="AB222" i="1"/>
  <c r="AC222" i="1"/>
  <c r="AB223" i="1"/>
  <c r="AC223" i="1"/>
  <c r="AB224" i="1"/>
  <c r="AC224" i="1"/>
  <c r="AB225" i="1"/>
  <c r="AC225" i="1"/>
  <c r="AB226" i="1"/>
  <c r="AC226" i="1"/>
  <c r="AB227" i="1"/>
  <c r="AC227" i="1"/>
  <c r="AB228" i="1"/>
  <c r="AC228" i="1"/>
  <c r="AB229" i="1"/>
  <c r="AC229" i="1"/>
  <c r="AB230" i="1"/>
  <c r="AC230" i="1"/>
  <c r="AB231" i="1"/>
  <c r="AC231" i="1"/>
  <c r="AB232" i="1"/>
  <c r="AC232" i="1"/>
  <c r="AB233" i="1"/>
  <c r="AC233" i="1"/>
  <c r="AB234" i="1"/>
  <c r="AC234" i="1"/>
  <c r="AB235" i="1"/>
  <c r="AC235" i="1"/>
  <c r="AB236" i="1"/>
  <c r="AC236" i="1"/>
  <c r="AB237" i="1"/>
  <c r="AC237" i="1"/>
  <c r="AB238" i="1"/>
  <c r="AC238" i="1"/>
  <c r="AB239" i="1"/>
  <c r="AC239" i="1"/>
  <c r="AB240" i="1"/>
  <c r="AC240" i="1"/>
  <c r="AB241" i="1"/>
  <c r="AC241" i="1"/>
  <c r="AB242" i="1"/>
  <c r="AC242" i="1"/>
  <c r="AB243" i="1"/>
  <c r="AC243" i="1"/>
  <c r="AB244" i="1"/>
  <c r="AC244" i="1"/>
  <c r="AB245" i="1"/>
  <c r="AC245" i="1"/>
  <c r="AB246" i="1"/>
  <c r="AC246" i="1"/>
  <c r="AB247" i="1"/>
  <c r="AC247" i="1"/>
  <c r="AB248" i="1"/>
  <c r="AC248" i="1"/>
  <c r="AB249" i="1"/>
  <c r="AC249" i="1"/>
  <c r="AB250" i="1"/>
  <c r="AC250" i="1"/>
  <c r="AB251" i="1"/>
  <c r="AC251" i="1"/>
  <c r="AB252" i="1"/>
  <c r="AC252" i="1"/>
  <c r="AB253" i="1"/>
  <c r="AC253" i="1"/>
  <c r="AB254" i="1"/>
  <c r="AC254" i="1"/>
  <c r="AB255" i="1"/>
  <c r="AC255" i="1"/>
  <c r="AB256" i="1"/>
  <c r="AC256" i="1"/>
  <c r="AB257" i="1"/>
  <c r="AC257" i="1"/>
  <c r="AB258" i="1"/>
  <c r="AC258" i="1"/>
  <c r="AB259" i="1"/>
  <c r="AC259" i="1"/>
  <c r="AB260" i="1"/>
  <c r="AC260" i="1"/>
  <c r="AB261" i="1"/>
  <c r="AC261" i="1"/>
  <c r="AB262" i="1"/>
  <c r="AC262" i="1"/>
  <c r="AB263" i="1"/>
  <c r="AC263" i="1"/>
  <c r="AB264" i="1"/>
  <c r="AC264" i="1"/>
  <c r="AB265" i="1"/>
  <c r="AC265" i="1"/>
  <c r="AB266" i="1"/>
  <c r="AC266" i="1"/>
  <c r="AB267" i="1"/>
  <c r="AC267" i="1"/>
  <c r="AB268" i="1"/>
  <c r="AC268" i="1"/>
  <c r="AB269" i="1"/>
  <c r="AC269" i="1"/>
  <c r="AB270" i="1"/>
  <c r="AC270" i="1"/>
  <c r="AB271" i="1"/>
  <c r="AC271" i="1"/>
  <c r="AB272" i="1"/>
  <c r="AC272" i="1"/>
  <c r="AB273" i="1"/>
  <c r="AC273" i="1"/>
  <c r="AB274" i="1"/>
  <c r="AC274" i="1"/>
  <c r="AB275" i="1"/>
  <c r="AC275" i="1"/>
  <c r="AB276" i="1"/>
  <c r="AC276" i="1"/>
  <c r="AB277" i="1"/>
  <c r="AC277" i="1"/>
  <c r="AB279" i="1"/>
  <c r="AC279" i="1"/>
  <c r="AB280" i="1"/>
  <c r="AC280" i="1"/>
  <c r="AB281" i="1"/>
  <c r="AC281" i="1"/>
  <c r="AB282" i="1"/>
  <c r="AC282" i="1"/>
  <c r="AB283" i="1"/>
  <c r="AC283" i="1"/>
  <c r="AB284" i="1"/>
  <c r="AC284" i="1"/>
  <c r="AB285" i="1"/>
  <c r="AC285" i="1"/>
  <c r="AB286" i="1"/>
  <c r="AC286" i="1"/>
  <c r="AB287" i="1"/>
  <c r="AC287" i="1"/>
  <c r="AB288" i="1"/>
  <c r="AC288" i="1"/>
  <c r="AB289" i="1"/>
  <c r="AC289" i="1"/>
  <c r="AB290" i="1"/>
  <c r="AC290" i="1"/>
  <c r="AB291" i="1"/>
  <c r="AC291" i="1"/>
  <c r="AB292" i="1"/>
  <c r="AC292" i="1"/>
  <c r="AB293" i="1"/>
  <c r="AC293" i="1"/>
  <c r="AB294" i="1"/>
  <c r="AC294" i="1"/>
  <c r="AB295" i="1"/>
  <c r="AC295" i="1"/>
  <c r="AB296" i="1"/>
  <c r="AC296" i="1"/>
  <c r="AB297" i="1"/>
  <c r="AC297" i="1"/>
  <c r="AB298" i="1"/>
  <c r="AC298" i="1"/>
  <c r="AB299" i="1"/>
  <c r="AC299" i="1"/>
  <c r="AB300" i="1"/>
  <c r="AC300" i="1"/>
  <c r="AB301" i="1"/>
  <c r="AC301" i="1"/>
  <c r="AB302" i="1"/>
  <c r="AC302" i="1"/>
  <c r="AB303" i="1"/>
  <c r="AC303" i="1"/>
  <c r="AB304" i="1"/>
  <c r="AC304" i="1"/>
  <c r="AB305" i="1"/>
  <c r="AC305" i="1"/>
  <c r="AB306" i="1"/>
  <c r="AC306" i="1"/>
  <c r="AB307" i="1"/>
  <c r="AC307" i="1"/>
  <c r="AB308" i="1"/>
  <c r="AC308" i="1"/>
  <c r="AB309" i="1"/>
  <c r="AC309" i="1"/>
  <c r="AB310" i="1"/>
  <c r="AC310" i="1"/>
  <c r="AB311" i="1"/>
  <c r="AC311" i="1"/>
  <c r="AB312" i="1"/>
  <c r="AC312" i="1"/>
  <c r="AB313" i="1"/>
  <c r="AC313" i="1"/>
  <c r="AB314" i="1"/>
  <c r="AC314" i="1"/>
  <c r="AB315" i="1"/>
  <c r="AC315" i="1"/>
  <c r="AB316" i="1"/>
  <c r="AC316" i="1"/>
  <c r="AB317" i="1"/>
  <c r="AC317" i="1"/>
  <c r="AB318" i="1"/>
  <c r="AC318" i="1"/>
  <c r="AB319" i="1"/>
  <c r="AC319" i="1"/>
  <c r="AB320" i="1"/>
  <c r="AC320" i="1"/>
  <c r="AB321" i="1"/>
  <c r="AC321" i="1"/>
  <c r="AB322" i="1"/>
  <c r="AC322" i="1"/>
  <c r="AB323" i="1"/>
  <c r="AC323" i="1"/>
  <c r="AB324" i="1"/>
  <c r="AC324" i="1"/>
  <c r="AB325" i="1"/>
  <c r="AC325" i="1"/>
  <c r="AB326" i="1"/>
  <c r="AC326" i="1"/>
  <c r="AB327" i="1"/>
  <c r="AC327" i="1"/>
  <c r="AB328" i="1"/>
  <c r="AC328" i="1"/>
  <c r="AB329" i="1"/>
  <c r="AC329" i="1"/>
  <c r="AB330" i="1"/>
  <c r="AC330" i="1"/>
  <c r="AB331" i="1"/>
  <c r="AC331" i="1"/>
  <c r="AB332" i="1"/>
  <c r="AC332" i="1"/>
  <c r="AB333" i="1"/>
  <c r="AC333" i="1"/>
  <c r="AB334" i="1"/>
  <c r="AC334" i="1"/>
  <c r="AB335" i="1"/>
  <c r="AC335" i="1"/>
  <c r="AB336" i="1"/>
  <c r="AC336" i="1"/>
  <c r="AB337" i="1"/>
  <c r="AC337" i="1"/>
  <c r="AB338" i="1"/>
  <c r="AC338" i="1"/>
  <c r="AB339" i="1"/>
  <c r="AC339" i="1"/>
  <c r="AB340" i="1"/>
  <c r="AC340" i="1"/>
  <c r="AB341" i="1"/>
  <c r="AC341" i="1"/>
  <c r="AB342" i="1"/>
  <c r="AC342" i="1"/>
  <c r="AB343" i="1"/>
  <c r="AC343" i="1"/>
  <c r="AB344" i="1"/>
  <c r="AC344" i="1"/>
  <c r="AB345" i="1"/>
  <c r="AC345" i="1"/>
  <c r="AB346" i="1"/>
  <c r="AC346" i="1"/>
  <c r="AB347" i="1"/>
  <c r="AC347" i="1"/>
  <c r="AB348" i="1"/>
  <c r="AC348" i="1"/>
  <c r="AB349" i="1"/>
  <c r="AC349" i="1"/>
  <c r="AB350" i="1"/>
  <c r="AC350" i="1"/>
  <c r="AB351" i="1"/>
  <c r="AC351" i="1"/>
  <c r="AB352" i="1"/>
  <c r="AC352" i="1"/>
  <c r="AB353" i="1"/>
  <c r="AC353" i="1"/>
  <c r="AB354" i="1"/>
  <c r="AC354" i="1"/>
  <c r="AB355" i="1"/>
  <c r="AC355" i="1"/>
  <c r="AB356" i="1"/>
  <c r="AC356" i="1"/>
  <c r="AB357" i="1"/>
  <c r="AC357" i="1"/>
  <c r="AB358" i="1"/>
  <c r="AC358" i="1"/>
  <c r="AB359" i="1"/>
  <c r="AC359" i="1"/>
  <c r="AB360" i="1"/>
  <c r="AC360" i="1"/>
  <c r="AB361" i="1"/>
  <c r="AC361" i="1"/>
  <c r="AB362" i="1"/>
  <c r="AC362" i="1"/>
  <c r="AB363" i="1"/>
  <c r="AC363" i="1"/>
  <c r="AB364" i="1"/>
  <c r="AC364" i="1"/>
  <c r="AB365" i="1"/>
  <c r="AC365" i="1"/>
  <c r="AB366" i="1"/>
  <c r="AC366" i="1"/>
  <c r="AB367" i="1"/>
  <c r="AC367" i="1"/>
  <c r="AB368" i="1"/>
  <c r="AC368" i="1"/>
  <c r="AB369" i="1"/>
  <c r="AC369" i="1"/>
  <c r="AB370" i="1"/>
  <c r="AC370" i="1"/>
  <c r="AB371" i="1"/>
  <c r="AC371" i="1"/>
  <c r="AB372" i="1"/>
  <c r="AC372" i="1"/>
  <c r="AB373" i="1"/>
  <c r="AC373" i="1"/>
  <c r="AB374" i="1"/>
  <c r="AC374" i="1"/>
  <c r="AB375" i="1"/>
  <c r="AC375" i="1"/>
  <c r="AB376" i="1"/>
  <c r="AC376" i="1"/>
  <c r="AB377" i="1"/>
  <c r="AC377" i="1"/>
  <c r="AB378" i="1"/>
  <c r="AC378" i="1"/>
  <c r="AB379" i="1"/>
  <c r="AC379" i="1"/>
  <c r="AB380" i="1"/>
  <c r="AC380" i="1"/>
  <c r="AB381" i="1"/>
  <c r="AC381" i="1"/>
  <c r="AB382" i="1"/>
  <c r="AC382" i="1"/>
  <c r="AB383" i="1"/>
  <c r="AC383" i="1"/>
  <c r="AB384" i="1"/>
  <c r="AC384" i="1"/>
  <c r="AB385" i="1"/>
  <c r="AC385" i="1"/>
  <c r="AB386" i="1"/>
  <c r="AC386" i="1"/>
  <c r="AB387" i="1"/>
  <c r="AC387" i="1"/>
  <c r="AB388" i="1"/>
  <c r="AC388" i="1"/>
  <c r="AB389" i="1"/>
  <c r="AC389" i="1"/>
  <c r="AB390" i="1"/>
  <c r="AC390" i="1"/>
  <c r="AB391" i="1"/>
  <c r="AC391" i="1"/>
  <c r="AB392" i="1"/>
  <c r="AC392" i="1"/>
  <c r="AB393" i="1"/>
  <c r="AC393" i="1"/>
  <c r="AB394" i="1"/>
  <c r="AC394" i="1"/>
  <c r="AB395" i="1"/>
  <c r="AC395" i="1"/>
  <c r="AB396" i="1"/>
  <c r="AC396" i="1"/>
  <c r="AB397" i="1"/>
  <c r="AC397" i="1"/>
  <c r="AB398" i="1"/>
  <c r="AC398" i="1"/>
  <c r="AB399" i="1"/>
  <c r="AC399" i="1"/>
  <c r="AB400" i="1"/>
  <c r="AC400" i="1"/>
  <c r="AB401" i="1"/>
  <c r="AC401" i="1"/>
  <c r="AB403" i="1"/>
  <c r="AC403" i="1"/>
  <c r="AB404" i="1"/>
  <c r="AC404" i="1"/>
  <c r="AB405" i="1"/>
  <c r="AC405" i="1"/>
  <c r="AB406" i="1"/>
  <c r="AC406" i="1"/>
  <c r="AB407" i="1"/>
  <c r="AC407" i="1"/>
  <c r="AB408" i="1"/>
  <c r="AC408" i="1"/>
  <c r="AB409" i="1"/>
  <c r="AC409" i="1"/>
  <c r="AB410" i="1"/>
  <c r="AC410" i="1"/>
  <c r="AB411" i="1"/>
  <c r="AC411" i="1"/>
  <c r="AB412" i="1"/>
  <c r="AC412" i="1"/>
  <c r="AB413" i="1"/>
  <c r="AC413" i="1"/>
  <c r="AB414" i="1"/>
  <c r="AC414" i="1"/>
  <c r="AB415" i="1"/>
  <c r="AC415" i="1"/>
  <c r="AB416" i="1"/>
  <c r="AC416" i="1"/>
  <c r="AB417" i="1"/>
  <c r="AC417" i="1"/>
  <c r="AB418" i="1"/>
  <c r="AC418" i="1"/>
  <c r="AB419" i="1"/>
  <c r="AC419" i="1"/>
  <c r="AB420" i="1"/>
  <c r="AC420" i="1"/>
  <c r="AB421" i="1"/>
  <c r="AC421" i="1"/>
  <c r="AB422" i="1"/>
  <c r="AC422" i="1"/>
  <c r="AB423" i="1"/>
  <c r="AC423" i="1"/>
  <c r="AB424" i="1"/>
  <c r="AC424" i="1"/>
  <c r="AB425" i="1"/>
  <c r="AC425" i="1"/>
  <c r="AB426" i="1"/>
  <c r="AC426" i="1"/>
  <c r="AB427" i="1"/>
  <c r="AC427" i="1"/>
  <c r="AB428" i="1"/>
  <c r="AC428" i="1"/>
  <c r="AB429" i="1"/>
  <c r="AC429" i="1"/>
  <c r="AB430" i="1"/>
  <c r="AC430" i="1"/>
  <c r="AB431" i="1"/>
  <c r="AC431" i="1"/>
  <c r="AB432" i="1"/>
  <c r="AC432" i="1"/>
  <c r="AB433" i="1"/>
  <c r="AC433" i="1"/>
  <c r="AB434" i="1"/>
  <c r="AC434" i="1"/>
  <c r="AB435" i="1"/>
  <c r="AC435" i="1"/>
  <c r="AB436" i="1"/>
  <c r="AC436" i="1"/>
  <c r="AB437" i="1"/>
  <c r="AC437" i="1"/>
  <c r="AB438" i="1"/>
  <c r="AC438" i="1"/>
  <c r="AB439" i="1"/>
  <c r="AC439" i="1"/>
  <c r="AB440" i="1"/>
  <c r="AC440" i="1"/>
  <c r="AB441" i="1"/>
  <c r="AC441" i="1"/>
  <c r="AB442" i="1"/>
  <c r="AC442" i="1"/>
  <c r="AB443" i="1"/>
  <c r="AC443" i="1"/>
  <c r="AB444" i="1"/>
  <c r="AC444" i="1"/>
  <c r="AB445" i="1"/>
  <c r="AC445" i="1"/>
  <c r="AB446" i="1"/>
  <c r="AC446" i="1"/>
  <c r="AB447" i="1"/>
  <c r="AC447" i="1"/>
  <c r="AB448" i="1"/>
  <c r="AC448" i="1"/>
  <c r="AB449" i="1"/>
  <c r="AC449" i="1"/>
  <c r="AB450" i="1"/>
  <c r="AC450" i="1"/>
  <c r="AB451" i="1"/>
  <c r="AC451" i="1"/>
  <c r="AB452" i="1"/>
  <c r="AC452" i="1"/>
  <c r="AB453" i="1"/>
  <c r="AC453" i="1"/>
  <c r="AB454" i="1"/>
  <c r="AC454" i="1"/>
  <c r="AB455" i="1"/>
  <c r="AC455" i="1"/>
  <c r="AB456" i="1"/>
  <c r="AC456" i="1"/>
  <c r="AB457" i="1"/>
  <c r="AC457" i="1"/>
  <c r="AB458" i="1"/>
  <c r="AC458" i="1"/>
  <c r="AB459" i="1"/>
  <c r="AC459" i="1"/>
  <c r="AB460" i="1"/>
  <c r="AC460" i="1"/>
  <c r="AB461" i="1"/>
  <c r="AC461" i="1"/>
  <c r="AB462" i="1"/>
  <c r="AC462" i="1"/>
  <c r="AB463" i="1"/>
  <c r="AC463" i="1"/>
  <c r="AB464" i="1"/>
  <c r="AC464" i="1"/>
  <c r="AB465" i="1"/>
  <c r="AC465" i="1"/>
  <c r="AB466" i="1"/>
  <c r="AC466" i="1"/>
  <c r="AB467" i="1"/>
  <c r="AC467" i="1"/>
  <c r="AB468" i="1"/>
  <c r="AC468" i="1"/>
  <c r="AB469" i="1"/>
  <c r="AC469" i="1"/>
  <c r="AB470" i="1"/>
  <c r="AC470" i="1"/>
  <c r="AB471" i="1"/>
  <c r="AC471" i="1"/>
  <c r="AB472" i="1"/>
  <c r="AC472" i="1"/>
  <c r="AB473" i="1"/>
  <c r="AC473" i="1"/>
  <c r="AB474" i="1"/>
  <c r="AC474" i="1"/>
  <c r="AB475" i="1"/>
  <c r="AC475" i="1"/>
  <c r="AB476" i="1"/>
  <c r="AC476" i="1"/>
  <c r="AB477" i="1"/>
  <c r="AC477" i="1"/>
  <c r="AB478" i="1"/>
  <c r="AC478" i="1"/>
  <c r="AB479" i="1"/>
  <c r="AC479" i="1"/>
  <c r="AB480" i="1"/>
  <c r="AC480" i="1"/>
  <c r="AB481" i="1"/>
  <c r="AC481" i="1"/>
  <c r="AB482" i="1"/>
  <c r="AC482" i="1"/>
  <c r="AB483" i="1"/>
  <c r="AC483" i="1"/>
  <c r="AB484" i="1"/>
  <c r="AC484" i="1"/>
  <c r="AB485" i="1"/>
  <c r="AC485" i="1"/>
  <c r="AB486" i="1"/>
  <c r="AC486" i="1"/>
  <c r="AB487" i="1"/>
  <c r="AC487" i="1"/>
  <c r="AB488" i="1"/>
  <c r="AC488" i="1"/>
  <c r="AB489" i="1"/>
  <c r="AC489" i="1"/>
  <c r="AB490" i="1"/>
  <c r="AC490" i="1"/>
  <c r="AB491" i="1"/>
  <c r="AC491" i="1"/>
  <c r="AB492" i="1"/>
  <c r="AC492" i="1"/>
  <c r="AB493" i="1"/>
  <c r="AC493" i="1"/>
  <c r="AB494" i="1"/>
  <c r="AC494" i="1"/>
  <c r="AB495" i="1"/>
  <c r="AC495" i="1"/>
  <c r="AB496" i="1"/>
  <c r="AC496" i="1"/>
  <c r="AB497" i="1"/>
  <c r="AC497" i="1"/>
  <c r="AB498" i="1"/>
  <c r="AC498" i="1"/>
  <c r="AB499" i="1"/>
  <c r="AC499" i="1"/>
  <c r="AB500" i="1"/>
  <c r="AC500" i="1"/>
  <c r="AB501" i="1"/>
  <c r="AC501" i="1"/>
  <c r="AB502" i="1"/>
  <c r="AC502" i="1"/>
  <c r="AB503" i="1"/>
  <c r="AC503" i="1"/>
  <c r="AB504" i="1"/>
  <c r="AC504" i="1"/>
  <c r="AB505" i="1"/>
  <c r="AC505" i="1"/>
  <c r="AB506" i="1"/>
  <c r="AC506" i="1"/>
  <c r="AB507" i="1"/>
  <c r="AC507" i="1"/>
  <c r="AB508" i="1"/>
  <c r="AC508" i="1"/>
  <c r="AB509" i="1"/>
  <c r="AC509" i="1"/>
  <c r="AB510" i="1"/>
  <c r="AC510" i="1"/>
  <c r="AB511" i="1"/>
  <c r="AC511" i="1"/>
  <c r="AB512" i="1"/>
  <c r="AC512" i="1"/>
  <c r="AB513" i="1"/>
  <c r="AC513" i="1"/>
  <c r="AB514" i="1"/>
  <c r="AC514" i="1"/>
  <c r="AB517" i="1"/>
  <c r="AC517" i="1"/>
  <c r="AB518" i="1"/>
  <c r="AC518" i="1"/>
  <c r="AB519" i="1"/>
  <c r="AC519" i="1"/>
  <c r="AB520" i="1"/>
  <c r="AC520" i="1"/>
  <c r="AB521" i="1"/>
  <c r="AC521" i="1"/>
  <c r="AB522" i="1"/>
  <c r="AC522" i="1"/>
  <c r="AB523" i="1"/>
  <c r="AC523" i="1"/>
  <c r="AB524" i="1"/>
  <c r="AC524" i="1"/>
  <c r="AB525" i="1"/>
  <c r="AC525" i="1"/>
  <c r="AB526" i="1"/>
  <c r="AC526" i="1"/>
  <c r="AB527" i="1"/>
  <c r="AC527" i="1"/>
  <c r="AB529" i="1"/>
  <c r="AC529" i="1"/>
  <c r="AB530" i="1"/>
  <c r="AC530" i="1"/>
  <c r="AB531" i="1"/>
  <c r="AC531" i="1"/>
  <c r="AB532" i="1"/>
  <c r="AC532" i="1"/>
  <c r="AB533" i="1"/>
  <c r="AC533" i="1"/>
  <c r="AB534" i="1"/>
  <c r="AC534" i="1"/>
  <c r="AB535" i="1"/>
  <c r="AC535" i="1"/>
  <c r="AB536" i="1"/>
  <c r="AC536" i="1"/>
  <c r="AB537" i="1"/>
  <c r="AC537" i="1"/>
  <c r="AB538" i="1"/>
  <c r="AC538" i="1"/>
  <c r="AB539" i="1"/>
  <c r="AC539" i="1"/>
  <c r="AB540" i="1"/>
  <c r="AC540" i="1"/>
  <c r="AB541" i="1"/>
  <c r="AC541" i="1"/>
  <c r="AB542" i="1"/>
  <c r="AC542" i="1"/>
  <c r="AB543" i="1"/>
  <c r="AC543" i="1"/>
  <c r="AB544" i="1"/>
  <c r="AC544" i="1"/>
  <c r="AB545" i="1"/>
  <c r="AC545" i="1"/>
  <c r="AB546" i="1"/>
  <c r="AC546" i="1"/>
  <c r="AB547" i="1"/>
  <c r="AC547" i="1"/>
  <c r="AB548" i="1"/>
  <c r="AC548" i="1"/>
  <c r="AB549" i="1"/>
  <c r="AC549" i="1"/>
  <c r="AB550" i="1"/>
  <c r="AC550" i="1"/>
  <c r="AB551" i="1"/>
  <c r="AC551" i="1"/>
  <c r="AB552" i="1"/>
  <c r="AC552" i="1"/>
  <c r="AB553" i="1"/>
  <c r="AC553" i="1"/>
  <c r="AB554" i="1"/>
  <c r="AC554" i="1"/>
  <c r="AB555" i="1"/>
  <c r="AC555" i="1"/>
  <c r="AB556" i="1"/>
  <c r="AC556" i="1"/>
  <c r="AB557" i="1"/>
  <c r="AC557" i="1"/>
  <c r="AB558" i="1"/>
  <c r="AC558" i="1"/>
  <c r="AB559" i="1"/>
  <c r="AC559" i="1"/>
  <c r="AB560" i="1"/>
  <c r="AC560" i="1"/>
  <c r="AB561" i="1"/>
  <c r="AC561" i="1"/>
  <c r="AB562" i="1"/>
  <c r="AC562" i="1"/>
  <c r="AB563" i="1"/>
  <c r="AC563" i="1"/>
  <c r="AB564" i="1"/>
  <c r="AC564" i="1"/>
  <c r="AB565" i="1"/>
  <c r="AC565" i="1"/>
  <c r="AB566" i="1"/>
  <c r="AC566" i="1"/>
  <c r="AB567" i="1"/>
  <c r="AC567" i="1"/>
  <c r="AB568" i="1"/>
  <c r="AC568" i="1"/>
  <c r="AB569" i="1"/>
  <c r="AC569" i="1"/>
  <c r="AB570" i="1"/>
  <c r="AC570" i="1"/>
  <c r="AB571" i="1"/>
  <c r="AC571" i="1"/>
  <c r="AB572" i="1"/>
  <c r="AC572" i="1"/>
  <c r="AB573" i="1"/>
  <c r="AC573" i="1"/>
  <c r="AB574" i="1"/>
  <c r="AC574" i="1"/>
  <c r="AB575" i="1"/>
  <c r="AC575" i="1"/>
  <c r="AB576" i="1"/>
  <c r="AC576" i="1"/>
  <c r="AB577" i="1"/>
  <c r="AC577" i="1"/>
  <c r="AB578" i="1"/>
  <c r="AC578" i="1"/>
  <c r="AB579" i="1"/>
  <c r="AC579" i="1"/>
  <c r="AB580" i="1"/>
  <c r="AC580" i="1"/>
  <c r="AB581" i="1"/>
  <c r="AC581" i="1"/>
  <c r="AB582" i="1"/>
  <c r="AC582" i="1"/>
  <c r="AB583" i="1"/>
  <c r="AC583" i="1"/>
  <c r="AB584" i="1"/>
  <c r="AC584" i="1"/>
  <c r="AB585" i="1"/>
  <c r="AC585" i="1"/>
  <c r="AB586" i="1"/>
  <c r="AC586" i="1"/>
  <c r="AB587" i="1"/>
  <c r="AC587" i="1"/>
  <c r="AB588" i="1"/>
  <c r="AC588" i="1"/>
  <c r="AB589" i="1"/>
  <c r="AC589" i="1"/>
  <c r="AB590" i="1"/>
  <c r="AC590" i="1"/>
  <c r="AB593" i="1"/>
  <c r="AC593" i="1"/>
  <c r="AB594" i="1"/>
  <c r="AC594" i="1"/>
  <c r="AB595" i="1"/>
  <c r="AC595" i="1"/>
  <c r="AB596" i="1"/>
  <c r="AC596" i="1"/>
  <c r="AB597" i="1"/>
  <c r="AC597" i="1"/>
  <c r="AB598" i="1"/>
  <c r="AC598" i="1"/>
  <c r="AB599" i="1"/>
  <c r="AC599" i="1"/>
  <c r="AB600" i="1"/>
  <c r="AC600" i="1"/>
  <c r="AB601" i="1"/>
  <c r="AC601" i="1"/>
  <c r="AB602" i="1"/>
  <c r="AC602" i="1"/>
  <c r="AB603" i="1"/>
  <c r="AC603" i="1"/>
  <c r="AB604" i="1"/>
  <c r="AC604" i="1"/>
  <c r="AB605" i="1"/>
  <c r="AC605" i="1"/>
  <c r="AB606" i="1"/>
  <c r="AC606" i="1"/>
  <c r="AB607" i="1"/>
  <c r="AC607" i="1"/>
  <c r="AB608" i="1"/>
  <c r="AC608" i="1"/>
  <c r="AB609" i="1"/>
  <c r="AC609" i="1"/>
  <c r="AB610" i="1"/>
  <c r="AC610" i="1"/>
  <c r="AB611" i="1"/>
  <c r="AC611" i="1"/>
  <c r="AB612" i="1"/>
  <c r="AC612" i="1"/>
  <c r="AB613" i="1"/>
  <c r="AC613" i="1"/>
  <c r="AB614" i="1"/>
  <c r="AC614" i="1"/>
  <c r="AB615" i="1"/>
  <c r="AC615" i="1"/>
  <c r="AB616" i="1"/>
  <c r="AC616" i="1"/>
  <c r="AB617" i="1"/>
  <c r="AC617" i="1"/>
  <c r="AB618" i="1"/>
  <c r="AC618" i="1"/>
  <c r="AB619" i="1"/>
  <c r="AC619" i="1"/>
  <c r="AB620" i="1"/>
  <c r="AC620" i="1"/>
  <c r="AB621" i="1"/>
  <c r="AC621" i="1"/>
  <c r="AB622" i="1"/>
  <c r="AC622" i="1"/>
  <c r="AB623" i="1"/>
  <c r="AC623" i="1"/>
  <c r="AB624" i="1"/>
  <c r="AC624" i="1"/>
  <c r="AB625" i="1"/>
  <c r="AC625" i="1"/>
  <c r="AB626" i="1"/>
  <c r="AC626" i="1"/>
  <c r="AB627" i="1"/>
  <c r="AC627" i="1"/>
  <c r="AB628" i="1"/>
  <c r="AC628" i="1"/>
  <c r="AB629" i="1"/>
  <c r="AC629" i="1"/>
  <c r="AB630" i="1"/>
  <c r="AC630" i="1"/>
  <c r="AB631" i="1"/>
  <c r="AC631" i="1"/>
  <c r="AB632" i="1"/>
  <c r="AC632" i="1"/>
  <c r="AB633" i="1"/>
  <c r="AC633" i="1"/>
  <c r="AB634" i="1"/>
  <c r="AC634" i="1"/>
  <c r="AB635" i="1"/>
  <c r="AC635" i="1"/>
  <c r="AB636" i="1"/>
  <c r="AC636" i="1"/>
  <c r="AB637" i="1"/>
  <c r="AC637" i="1"/>
  <c r="AB638" i="1"/>
  <c r="AC638" i="1"/>
  <c r="AB639" i="1"/>
  <c r="AC639" i="1"/>
  <c r="AB640" i="1"/>
  <c r="AC640" i="1"/>
  <c r="AB641" i="1"/>
  <c r="AC641" i="1"/>
  <c r="AB642" i="1"/>
  <c r="AC642" i="1"/>
  <c r="AB643" i="1"/>
  <c r="AC643" i="1"/>
  <c r="AB644" i="1"/>
  <c r="AC644" i="1"/>
  <c r="AB645" i="1"/>
  <c r="AC645" i="1"/>
  <c r="AB646" i="1"/>
  <c r="AC646" i="1"/>
  <c r="AB647" i="1"/>
  <c r="AC647" i="1"/>
  <c r="AB648" i="1"/>
  <c r="AC648" i="1"/>
  <c r="AB649" i="1"/>
  <c r="AC649" i="1"/>
  <c r="AB650" i="1"/>
  <c r="AC650" i="1"/>
  <c r="AB651" i="1"/>
  <c r="AC651" i="1"/>
  <c r="AB652" i="1"/>
  <c r="AC652" i="1"/>
  <c r="AB653" i="1"/>
  <c r="AC653" i="1"/>
  <c r="AB654" i="1"/>
  <c r="AC654" i="1"/>
  <c r="AB655" i="1"/>
  <c r="AC655" i="1"/>
  <c r="AB656" i="1"/>
  <c r="AC656" i="1"/>
  <c r="AB657" i="1"/>
  <c r="AC657" i="1"/>
  <c r="AB658" i="1"/>
  <c r="AC658" i="1"/>
  <c r="AB659" i="1"/>
  <c r="AC659" i="1"/>
  <c r="AB660" i="1"/>
  <c r="AC660" i="1"/>
  <c r="AB661" i="1"/>
  <c r="AC661" i="1"/>
  <c r="AB662" i="1"/>
  <c r="AC662" i="1"/>
  <c r="AB663" i="1"/>
  <c r="AC663" i="1"/>
  <c r="AB664" i="1"/>
  <c r="AC664" i="1"/>
  <c r="AB665" i="1"/>
  <c r="AC665" i="1"/>
  <c r="AB666" i="1"/>
  <c r="AC666" i="1"/>
  <c r="AB667" i="1"/>
  <c r="AC667" i="1"/>
  <c r="AB668" i="1"/>
  <c r="AC668" i="1"/>
  <c r="AB669" i="1"/>
  <c r="AC669" i="1"/>
  <c r="AB670" i="1"/>
  <c r="AC670" i="1"/>
  <c r="AB671" i="1"/>
  <c r="AC671" i="1"/>
  <c r="AB672" i="1"/>
  <c r="AC672" i="1"/>
  <c r="AB673" i="1"/>
  <c r="AC673" i="1"/>
  <c r="AB674" i="1"/>
  <c r="AC674" i="1"/>
  <c r="AB675" i="1"/>
  <c r="AC675" i="1"/>
  <c r="AB676" i="1"/>
  <c r="AC676" i="1"/>
  <c r="AB677" i="1"/>
  <c r="AC677" i="1"/>
  <c r="AB678" i="1"/>
  <c r="AC678" i="1"/>
  <c r="AB679" i="1"/>
  <c r="AC679" i="1"/>
  <c r="AB680" i="1"/>
  <c r="AC680" i="1"/>
  <c r="AB681" i="1"/>
  <c r="AC681" i="1"/>
  <c r="AB682" i="1"/>
  <c r="AC682" i="1"/>
  <c r="AB683" i="1"/>
  <c r="AC683" i="1"/>
  <c r="AB684" i="1"/>
  <c r="AC684" i="1"/>
  <c r="AB685" i="1"/>
  <c r="AC685" i="1"/>
  <c r="AB686" i="1"/>
  <c r="AC686" i="1"/>
  <c r="AB687" i="1"/>
  <c r="AC687" i="1"/>
  <c r="AB688" i="1"/>
  <c r="AC688" i="1"/>
  <c r="AB689" i="1"/>
  <c r="AC689" i="1"/>
  <c r="AB690" i="1"/>
  <c r="AC690" i="1"/>
  <c r="AB691" i="1"/>
  <c r="AC691" i="1"/>
  <c r="AB692" i="1"/>
  <c r="AC692" i="1"/>
  <c r="AB693" i="1"/>
  <c r="AC693" i="1"/>
  <c r="AB694" i="1"/>
  <c r="AC694" i="1"/>
  <c r="AB695" i="1"/>
  <c r="AC695" i="1"/>
  <c r="AB696" i="1"/>
  <c r="AC696" i="1"/>
  <c r="AB697" i="1"/>
  <c r="AC697" i="1"/>
  <c r="AB698" i="1"/>
  <c r="AC698" i="1"/>
  <c r="AB699" i="1"/>
  <c r="AC699" i="1"/>
  <c r="AB700" i="1"/>
  <c r="AC700" i="1"/>
  <c r="AB701" i="1"/>
  <c r="AC701" i="1"/>
  <c r="AB702" i="1"/>
  <c r="AC702" i="1"/>
  <c r="AB703" i="1"/>
  <c r="AC703" i="1"/>
  <c r="AB704" i="1"/>
  <c r="AC704" i="1"/>
  <c r="AB705" i="1"/>
  <c r="AC705" i="1"/>
  <c r="AB706" i="1"/>
  <c r="AC706" i="1"/>
  <c r="AB707" i="1"/>
  <c r="AC707" i="1"/>
  <c r="AB708" i="1"/>
  <c r="AC708" i="1"/>
  <c r="AB709" i="1"/>
  <c r="AC709" i="1"/>
  <c r="AB710" i="1"/>
  <c r="AC710" i="1"/>
  <c r="AB711" i="1"/>
  <c r="AC711" i="1"/>
  <c r="AB712" i="1"/>
  <c r="AC712" i="1"/>
  <c r="AB713" i="1"/>
  <c r="AC713" i="1"/>
  <c r="AB714" i="1"/>
  <c r="AC714" i="1"/>
  <c r="AB715" i="1"/>
  <c r="AC715" i="1"/>
  <c r="AB716" i="1"/>
  <c r="AC716" i="1"/>
  <c r="AB717" i="1"/>
  <c r="AC717" i="1"/>
  <c r="AB718" i="1"/>
  <c r="AC718" i="1"/>
  <c r="AB719" i="1"/>
  <c r="AC719" i="1"/>
  <c r="AB720" i="1"/>
  <c r="AC720" i="1"/>
  <c r="AB721" i="1"/>
  <c r="AC721" i="1"/>
  <c r="AB722" i="1"/>
  <c r="AC722" i="1"/>
  <c r="AB723" i="1"/>
  <c r="AC723" i="1"/>
  <c r="AB724" i="1"/>
  <c r="AC724" i="1"/>
  <c r="AB725" i="1"/>
  <c r="AC725" i="1"/>
  <c r="AB726" i="1"/>
  <c r="AC726" i="1"/>
  <c r="AB727" i="1"/>
  <c r="AC727" i="1"/>
  <c r="AB728" i="1"/>
  <c r="AC728" i="1"/>
  <c r="AB729" i="1"/>
  <c r="AC729" i="1"/>
  <c r="AB730" i="1"/>
  <c r="AC730" i="1"/>
  <c r="AB731" i="1"/>
  <c r="AC731" i="1"/>
  <c r="AB732" i="1"/>
  <c r="AC732" i="1"/>
  <c r="AB733" i="1"/>
  <c r="AC733" i="1"/>
  <c r="AB734" i="1"/>
  <c r="AC734" i="1"/>
  <c r="AB735" i="1"/>
  <c r="AC735" i="1"/>
  <c r="AB736" i="1"/>
  <c r="AC736" i="1"/>
  <c r="AB737" i="1"/>
  <c r="AC737" i="1"/>
  <c r="AB738" i="1"/>
  <c r="AC738" i="1"/>
  <c r="AB739" i="1"/>
  <c r="AC739" i="1"/>
  <c r="AB740" i="1"/>
  <c r="AC740" i="1"/>
  <c r="AB761" i="1"/>
  <c r="AC761" i="1"/>
  <c r="AB762" i="1"/>
  <c r="AC762" i="1"/>
  <c r="AB763" i="1"/>
  <c r="AC763" i="1"/>
  <c r="AB764" i="1"/>
  <c r="AC764" i="1"/>
  <c r="AB765" i="1"/>
  <c r="AC765" i="1"/>
  <c r="AB766" i="1"/>
  <c r="AC766" i="1"/>
  <c r="AB767" i="1"/>
  <c r="AC767" i="1"/>
  <c r="AB768" i="1"/>
  <c r="AC768" i="1"/>
  <c r="AB769" i="1"/>
  <c r="AC769" i="1"/>
  <c r="AB770" i="1"/>
  <c r="AC770" i="1"/>
  <c r="AB771" i="1"/>
  <c r="AC771" i="1"/>
  <c r="AB772" i="1"/>
  <c r="AC772" i="1"/>
  <c r="AB773" i="1"/>
  <c r="AC773" i="1"/>
  <c r="AB774" i="1"/>
  <c r="AC774" i="1"/>
  <c r="AB775" i="1"/>
  <c r="AC775" i="1"/>
  <c r="AB776" i="1"/>
  <c r="AC776" i="1"/>
  <c r="AB777" i="1"/>
  <c r="AC777" i="1"/>
  <c r="AB778" i="1"/>
  <c r="AC778" i="1"/>
  <c r="AB779" i="1"/>
  <c r="AC779" i="1"/>
  <c r="AB780" i="1"/>
  <c r="AC780" i="1"/>
  <c r="AB781" i="1"/>
  <c r="AC781" i="1"/>
  <c r="AB782" i="1"/>
  <c r="AC782" i="1"/>
  <c r="AB783" i="1"/>
  <c r="AC783" i="1"/>
  <c r="AB784" i="1"/>
  <c r="AC784" i="1"/>
  <c r="AB785" i="1"/>
  <c r="AC785" i="1"/>
  <c r="AB786" i="1"/>
  <c r="AC786" i="1"/>
  <c r="AB787" i="1"/>
  <c r="AC787" i="1"/>
  <c r="AB788" i="1"/>
  <c r="AC788" i="1"/>
  <c r="AB789" i="1"/>
  <c r="AC789" i="1"/>
  <c r="AB790" i="1"/>
  <c r="AC790" i="1"/>
  <c r="AB791" i="1"/>
  <c r="AC791" i="1"/>
  <c r="AB792" i="1"/>
  <c r="AC792" i="1"/>
  <c r="AB793" i="1"/>
  <c r="AC793" i="1"/>
  <c r="AB794" i="1"/>
  <c r="AC794" i="1"/>
  <c r="AB795" i="1"/>
  <c r="AC795" i="1"/>
  <c r="AB796" i="1"/>
  <c r="AC796" i="1"/>
  <c r="AB797" i="1"/>
  <c r="AC797" i="1"/>
  <c r="AB798" i="1"/>
  <c r="AC798" i="1"/>
  <c r="AB799" i="1"/>
  <c r="AC799" i="1"/>
  <c r="AB800" i="1"/>
  <c r="AC800" i="1"/>
  <c r="AB801" i="1"/>
  <c r="AC801" i="1"/>
  <c r="AB802" i="1"/>
  <c r="AC802" i="1"/>
  <c r="AB803" i="1"/>
  <c r="AC803" i="1"/>
  <c r="AB804" i="1"/>
  <c r="AC804" i="1"/>
  <c r="AB805" i="1"/>
  <c r="AC805" i="1"/>
  <c r="AB806" i="1"/>
  <c r="AC806" i="1"/>
  <c r="AB807" i="1"/>
  <c r="AC807" i="1"/>
  <c r="AB808" i="1"/>
  <c r="AC808" i="1"/>
  <c r="AB809" i="1"/>
  <c r="AC809" i="1"/>
  <c r="AB810" i="1"/>
  <c r="AC810" i="1"/>
  <c r="AB811" i="1"/>
  <c r="AC811" i="1"/>
  <c r="AB812" i="1"/>
  <c r="AC812" i="1"/>
  <c r="AB813" i="1"/>
  <c r="AC813" i="1"/>
  <c r="AB814" i="1"/>
  <c r="AC814" i="1"/>
  <c r="AB815" i="1"/>
  <c r="AC815" i="1"/>
  <c r="AB816" i="1"/>
  <c r="AC816" i="1"/>
  <c r="AB817" i="1"/>
  <c r="AC817" i="1"/>
  <c r="AB818" i="1"/>
  <c r="AC818" i="1"/>
  <c r="AB819" i="1"/>
  <c r="AC819" i="1"/>
  <c r="AB820" i="1"/>
  <c r="AC820" i="1"/>
  <c r="AB821" i="1"/>
  <c r="AC821" i="1"/>
  <c r="AB822" i="1"/>
  <c r="AC822" i="1"/>
  <c r="AB823" i="1"/>
  <c r="AC823" i="1"/>
  <c r="AB824" i="1"/>
  <c r="AC824" i="1"/>
  <c r="AB825" i="1"/>
  <c r="AC825" i="1"/>
  <c r="AB826" i="1"/>
  <c r="AC826" i="1"/>
  <c r="AB827" i="1"/>
  <c r="AC827" i="1"/>
  <c r="AB828" i="1"/>
  <c r="AC828" i="1"/>
  <c r="AB829" i="1"/>
  <c r="AC829" i="1"/>
  <c r="AB830" i="1"/>
  <c r="AC830" i="1"/>
  <c r="AB831" i="1"/>
  <c r="AC831" i="1"/>
  <c r="AB832" i="1"/>
  <c r="AC832" i="1"/>
  <c r="AB833" i="1"/>
  <c r="AC833" i="1"/>
  <c r="AB834" i="1"/>
  <c r="AC834" i="1"/>
  <c r="AB835" i="1"/>
  <c r="AC835" i="1"/>
  <c r="AB836" i="1"/>
  <c r="AC836" i="1"/>
  <c r="AB837" i="1"/>
  <c r="AC837" i="1"/>
  <c r="AB838" i="1"/>
  <c r="AC838" i="1"/>
  <c r="AB839" i="1"/>
  <c r="AC839" i="1"/>
  <c r="AB840" i="1"/>
  <c r="AC840" i="1"/>
  <c r="AB841" i="1"/>
  <c r="AC841" i="1"/>
  <c r="AB842" i="1"/>
  <c r="AC842" i="1"/>
  <c r="AB843" i="1"/>
  <c r="AC843" i="1"/>
  <c r="AB844" i="1"/>
  <c r="AC844" i="1"/>
  <c r="AB845" i="1"/>
  <c r="AC845" i="1"/>
  <c r="AB846" i="1"/>
  <c r="AC846" i="1"/>
  <c r="AB847" i="1"/>
  <c r="AC847" i="1"/>
  <c r="AB848" i="1"/>
  <c r="AC848" i="1"/>
  <c r="AB849" i="1"/>
  <c r="AC849" i="1"/>
  <c r="AB850" i="1"/>
  <c r="AC850" i="1"/>
  <c r="AB851" i="1"/>
  <c r="AC851" i="1"/>
  <c r="AB852" i="1"/>
  <c r="AC852" i="1"/>
  <c r="AB853" i="1"/>
  <c r="AC853" i="1"/>
  <c r="AB854" i="1"/>
  <c r="AC854" i="1"/>
  <c r="AB855" i="1"/>
  <c r="AC855" i="1"/>
  <c r="AB856" i="1"/>
  <c r="AC856" i="1"/>
  <c r="AB857" i="1"/>
  <c r="AC857" i="1"/>
  <c r="AB858" i="1"/>
  <c r="AC858" i="1"/>
  <c r="AB859" i="1"/>
  <c r="AC859" i="1"/>
  <c r="AB860" i="1"/>
  <c r="AC860" i="1"/>
  <c r="AB861" i="1"/>
  <c r="AC861" i="1"/>
  <c r="AB862" i="1"/>
  <c r="AC862" i="1"/>
  <c r="AB863" i="1"/>
  <c r="AC863" i="1"/>
  <c r="AB864" i="1"/>
  <c r="AC864" i="1"/>
  <c r="AB865" i="1"/>
  <c r="AC865" i="1"/>
  <c r="AB866" i="1"/>
  <c r="AC866" i="1"/>
  <c r="AB867" i="1"/>
  <c r="AC867" i="1"/>
  <c r="AB868" i="1"/>
  <c r="AC868" i="1"/>
  <c r="AB869" i="1"/>
  <c r="AC869" i="1"/>
  <c r="AB870" i="1"/>
  <c r="AC870" i="1"/>
  <c r="AB871" i="1"/>
  <c r="AC871" i="1"/>
  <c r="AB872" i="1"/>
  <c r="AC872" i="1"/>
  <c r="AB873" i="1"/>
  <c r="AC873" i="1"/>
  <c r="AB874" i="1"/>
  <c r="AC874" i="1"/>
  <c r="AB875" i="1"/>
  <c r="AC875" i="1"/>
  <c r="AB876" i="1"/>
  <c r="AC876" i="1"/>
  <c r="AB877" i="1"/>
  <c r="AC877" i="1"/>
  <c r="AB878" i="1"/>
  <c r="AC878" i="1"/>
  <c r="AB879" i="1"/>
  <c r="AC879" i="1"/>
  <c r="AB880" i="1"/>
  <c r="AC880" i="1"/>
  <c r="AB881" i="1"/>
  <c r="AC881" i="1"/>
  <c r="AB882" i="1"/>
  <c r="AC882" i="1"/>
  <c r="AB883" i="1"/>
  <c r="AC883" i="1"/>
  <c r="AB884" i="1"/>
  <c r="AC884" i="1"/>
  <c r="C11" i="5" l="1"/>
  <c r="H11" i="5"/>
  <c r="E11" i="5"/>
  <c r="I11" i="5"/>
  <c r="F11" i="5"/>
  <c r="J11" i="5"/>
  <c r="G11" i="5"/>
  <c r="B11" i="5"/>
  <c r="AB6" i="1"/>
  <c r="AC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D4" authorId="0" shapeId="0" xr:uid="{00000000-0006-0000-0100-000001000000}">
      <text>
        <r>
          <rPr>
            <b/>
            <sz val="9"/>
            <color indexed="81"/>
            <rFont val="Tahoma"/>
            <family val="2"/>
          </rPr>
          <t>Enter the fiscal year as 20xx in Column 4, Row 4</t>
        </r>
        <r>
          <rPr>
            <sz val="9"/>
            <color indexed="81"/>
            <rFont val="Tahoma"/>
            <family val="2"/>
          </rPr>
          <t xml:space="preserve">
</t>
        </r>
        <r>
          <rPr>
            <b/>
            <sz val="9"/>
            <color indexed="81"/>
            <rFont val="Tahoma"/>
            <family val="2"/>
          </rPr>
          <t xml:space="preserve">
Select Entity Name from the drop down box or</t>
        </r>
        <r>
          <rPr>
            <sz val="9"/>
            <color indexed="81"/>
            <rFont val="Tahoma"/>
            <family val="2"/>
          </rPr>
          <t xml:space="preserve"> e</t>
        </r>
        <r>
          <rPr>
            <b/>
            <sz val="9"/>
            <color indexed="81"/>
            <rFont val="Tahoma"/>
            <family val="2"/>
          </rPr>
          <t>nter the Entity Name in Column 4, Row 5 using the exact format:
City of XXXX
Town of XXXX
XXXX County</t>
        </r>
        <r>
          <rPr>
            <sz val="9"/>
            <color indexed="81"/>
            <rFont val="Tahoma"/>
            <family val="2"/>
          </rPr>
          <t xml:space="preserve">
See List-County &amp; Entity Codes worksheet for guidance
Entity Code &amp; County Code will auto-fill into Column 5 if name was entered correctly.</t>
        </r>
      </text>
    </comment>
    <comment ref="C80" authorId="0" shapeId="0" xr:uid="{00000000-0006-0000-0100-000002000000}">
      <text>
        <r>
          <rPr>
            <sz val="9"/>
            <color indexed="81"/>
            <rFont val="Tahoma"/>
            <family val="2"/>
          </rPr>
          <t xml:space="preserve">Total of object codes: 200-599, 630, 700-899
</t>
        </r>
      </text>
    </comment>
    <comment ref="C85" authorId="0" shapeId="0" xr:uid="{00000000-0006-0000-0100-000003000000}">
      <text>
        <r>
          <rPr>
            <sz val="9"/>
            <color indexed="81"/>
            <rFont val="Tahoma"/>
            <family val="2"/>
          </rPr>
          <t xml:space="preserve">
Total of object codes: 200-599, 630, 700-899</t>
        </r>
      </text>
    </comment>
    <comment ref="C90" authorId="0" shapeId="0" xr:uid="{00000000-0006-0000-0100-000004000000}">
      <text>
        <r>
          <rPr>
            <sz val="9"/>
            <color indexed="81"/>
            <rFont val="Tahoma"/>
            <family val="2"/>
          </rPr>
          <t>Total of object codes: 200-599, 630, 700-899</t>
        </r>
      </text>
    </comment>
    <comment ref="C95" authorId="0" shapeId="0" xr:uid="{00000000-0006-0000-0100-000005000000}">
      <text>
        <r>
          <rPr>
            <sz val="9"/>
            <color indexed="81"/>
            <rFont val="Tahoma"/>
            <family val="2"/>
          </rPr>
          <t>Total of object codes: 200-599, 630, 700-899</t>
        </r>
      </text>
    </comment>
    <comment ref="C100" authorId="0" shapeId="0" xr:uid="{00000000-0006-0000-0100-000006000000}">
      <text>
        <r>
          <rPr>
            <sz val="9"/>
            <color indexed="81"/>
            <rFont val="Tahoma"/>
            <family val="2"/>
          </rPr>
          <t>Total of object codes: 200-599, 630, 700-899</t>
        </r>
      </text>
    </comment>
    <comment ref="C105" authorId="0" shapeId="0" xr:uid="{00000000-0006-0000-0100-000007000000}">
      <text>
        <r>
          <rPr>
            <sz val="9"/>
            <color indexed="81"/>
            <rFont val="Tahoma"/>
            <family val="2"/>
          </rPr>
          <t>Total of object codes: 200-599, 630, 700-899</t>
        </r>
      </text>
    </comment>
    <comment ref="C110" authorId="0" shapeId="0" xr:uid="{00000000-0006-0000-0100-000008000000}">
      <text>
        <r>
          <rPr>
            <sz val="9"/>
            <color indexed="81"/>
            <rFont val="Tahoma"/>
            <family val="2"/>
          </rPr>
          <t>Total of object codes: 200-599, 630, 700-899</t>
        </r>
      </text>
    </comment>
    <comment ref="C115" authorId="0" shapeId="0" xr:uid="{00000000-0006-0000-0100-000009000000}">
      <text>
        <r>
          <rPr>
            <sz val="9"/>
            <color indexed="81"/>
            <rFont val="Tahoma"/>
            <family val="2"/>
          </rPr>
          <t>Total of object codes: 200-599, 630, 700-899</t>
        </r>
      </text>
    </comment>
    <comment ref="C120" authorId="0" shapeId="0" xr:uid="{00000000-0006-0000-0100-00000A000000}">
      <text>
        <r>
          <rPr>
            <sz val="9"/>
            <color indexed="81"/>
            <rFont val="Tahoma"/>
            <family val="2"/>
          </rPr>
          <t>Total of object codes: 200-599, 630, 700-899</t>
        </r>
      </text>
    </comment>
    <comment ref="C125" authorId="0" shapeId="0" xr:uid="{00000000-0006-0000-0100-00000B000000}">
      <text>
        <r>
          <rPr>
            <sz val="9"/>
            <color indexed="81"/>
            <rFont val="Tahoma"/>
            <family val="2"/>
          </rPr>
          <t>Total of object codes: 200-599, 630, 700-899</t>
        </r>
      </text>
    </comment>
    <comment ref="C130" authorId="0" shapeId="0" xr:uid="{00000000-0006-0000-0100-00000C000000}">
      <text>
        <r>
          <rPr>
            <sz val="9"/>
            <color indexed="81"/>
            <rFont val="Tahoma"/>
            <family val="2"/>
          </rPr>
          <t>Total of object codes: 200-599, 630, 700-899</t>
        </r>
      </text>
    </comment>
    <comment ref="C135" authorId="0" shapeId="0" xr:uid="{00000000-0006-0000-0100-00000D000000}">
      <text>
        <r>
          <rPr>
            <sz val="9"/>
            <color indexed="81"/>
            <rFont val="Tahoma"/>
            <family val="2"/>
          </rPr>
          <t>Total of object codes: 200-599, 630, 700-899</t>
        </r>
      </text>
    </comment>
    <comment ref="C211" authorId="0" shapeId="0" xr:uid="{00000000-0006-0000-0100-00000E000000}">
      <text>
        <r>
          <rPr>
            <sz val="9"/>
            <color indexed="81"/>
            <rFont val="Tahoma"/>
            <family val="2"/>
          </rPr>
          <t xml:space="preserve">Total of object codes: 200-599, 630, 700-899
</t>
        </r>
      </text>
    </comment>
    <comment ref="C216" authorId="0" shapeId="0" xr:uid="{00000000-0006-0000-0100-00000F000000}">
      <text>
        <r>
          <rPr>
            <sz val="9"/>
            <color indexed="81"/>
            <rFont val="Tahoma"/>
            <family val="2"/>
          </rPr>
          <t xml:space="preserve">
Total of object codes: 200-599, 630, 700-899</t>
        </r>
      </text>
    </comment>
    <comment ref="C221" authorId="0" shapeId="0" xr:uid="{00000000-0006-0000-0100-000010000000}">
      <text>
        <r>
          <rPr>
            <sz val="9"/>
            <color indexed="81"/>
            <rFont val="Tahoma"/>
            <family val="2"/>
          </rPr>
          <t>Total of object codes: 200-599, 630, 700-899</t>
        </r>
      </text>
    </comment>
    <comment ref="C226" authorId="0" shapeId="0" xr:uid="{00000000-0006-0000-0100-000011000000}">
      <text>
        <r>
          <rPr>
            <sz val="9"/>
            <color indexed="81"/>
            <rFont val="Tahoma"/>
            <family val="2"/>
          </rPr>
          <t>Total of object codes: 200-599, 630, 700-899</t>
        </r>
      </text>
    </comment>
    <comment ref="C231" authorId="0" shapeId="0" xr:uid="{00000000-0006-0000-0100-000012000000}">
      <text>
        <r>
          <rPr>
            <sz val="9"/>
            <color indexed="81"/>
            <rFont val="Tahoma"/>
            <family val="2"/>
          </rPr>
          <t>Total of object codes: 200-599, 630, 700-899</t>
        </r>
      </text>
    </comment>
    <comment ref="C236" authorId="0" shapeId="0" xr:uid="{00000000-0006-0000-0100-000013000000}">
      <text>
        <r>
          <rPr>
            <sz val="9"/>
            <color indexed="81"/>
            <rFont val="Tahoma"/>
            <family val="2"/>
          </rPr>
          <t>Total of object codes: 200-599, 630, 700-899</t>
        </r>
      </text>
    </comment>
    <comment ref="C241" authorId="0" shapeId="0" xr:uid="{00000000-0006-0000-0100-000014000000}">
      <text>
        <r>
          <rPr>
            <sz val="9"/>
            <color indexed="81"/>
            <rFont val="Tahoma"/>
            <family val="2"/>
          </rPr>
          <t>Total of object codes: 200-599, 630, 700-899</t>
        </r>
      </text>
    </comment>
    <comment ref="C246" authorId="0" shapeId="0" xr:uid="{00000000-0006-0000-0100-000015000000}">
      <text>
        <r>
          <rPr>
            <sz val="9"/>
            <color indexed="81"/>
            <rFont val="Tahoma"/>
            <family val="2"/>
          </rPr>
          <t>Total of object codes: 200-599, 630, 700-899</t>
        </r>
      </text>
    </comment>
    <comment ref="C251" authorId="0" shapeId="0" xr:uid="{00000000-0006-0000-0100-000016000000}">
      <text>
        <r>
          <rPr>
            <sz val="9"/>
            <color indexed="81"/>
            <rFont val="Tahoma"/>
            <family val="2"/>
          </rPr>
          <t>Total of object codes: 200-599, 630, 700-899</t>
        </r>
      </text>
    </comment>
    <comment ref="C256" authorId="0" shapeId="0" xr:uid="{00000000-0006-0000-0100-000017000000}">
      <text>
        <r>
          <rPr>
            <sz val="9"/>
            <color indexed="81"/>
            <rFont val="Tahoma"/>
            <family val="2"/>
          </rPr>
          <t>Total of object codes: 200-599, 630, 700-899</t>
        </r>
      </text>
    </comment>
    <comment ref="C261" authorId="0" shapeId="0" xr:uid="{00000000-0006-0000-0100-000018000000}">
      <text>
        <r>
          <rPr>
            <sz val="9"/>
            <color indexed="81"/>
            <rFont val="Tahoma"/>
            <family val="2"/>
          </rPr>
          <t>Total of object codes: 200-599, 630, 700-899</t>
        </r>
      </text>
    </comment>
    <comment ref="C266" authorId="0" shapeId="0" xr:uid="{00000000-0006-0000-0100-000019000000}">
      <text>
        <r>
          <rPr>
            <sz val="9"/>
            <color indexed="81"/>
            <rFont val="Tahoma"/>
            <family val="2"/>
          </rPr>
          <t>Total of object codes: 200-599, 630, 700-899</t>
        </r>
      </text>
    </comment>
    <comment ref="C342" authorId="0" shapeId="0" xr:uid="{00000000-0006-0000-0100-00001A000000}">
      <text>
        <r>
          <rPr>
            <sz val="9"/>
            <color indexed="81"/>
            <rFont val="Tahoma"/>
            <family val="2"/>
          </rPr>
          <t xml:space="preserve">Total of object codes: 200-599, 630, 700-899
</t>
        </r>
      </text>
    </comment>
    <comment ref="C347" authorId="0" shapeId="0" xr:uid="{00000000-0006-0000-0100-00001B000000}">
      <text>
        <r>
          <rPr>
            <sz val="9"/>
            <color indexed="81"/>
            <rFont val="Tahoma"/>
            <family val="2"/>
          </rPr>
          <t xml:space="preserve">
Total of object codes: 200-599, 630, 700-899</t>
        </r>
      </text>
    </comment>
    <comment ref="C352" authorId="0" shapeId="0" xr:uid="{00000000-0006-0000-0100-00001C000000}">
      <text>
        <r>
          <rPr>
            <sz val="9"/>
            <color indexed="81"/>
            <rFont val="Tahoma"/>
            <family val="2"/>
          </rPr>
          <t>Total of object codes: 200-599, 630, 700-899</t>
        </r>
      </text>
    </comment>
    <comment ref="C357" authorId="0" shapeId="0" xr:uid="{00000000-0006-0000-0100-00001D000000}">
      <text>
        <r>
          <rPr>
            <sz val="9"/>
            <color indexed="81"/>
            <rFont val="Tahoma"/>
            <family val="2"/>
          </rPr>
          <t>Total of object codes: 200-599, 630, 700-899</t>
        </r>
      </text>
    </comment>
    <comment ref="C362" authorId="0" shapeId="0" xr:uid="{00000000-0006-0000-0100-00001E000000}">
      <text>
        <r>
          <rPr>
            <sz val="9"/>
            <color indexed="81"/>
            <rFont val="Tahoma"/>
            <family val="2"/>
          </rPr>
          <t>Total of object codes: 200-599, 630, 700-899</t>
        </r>
      </text>
    </comment>
    <comment ref="C367" authorId="0" shapeId="0" xr:uid="{00000000-0006-0000-0100-00001F000000}">
      <text>
        <r>
          <rPr>
            <sz val="9"/>
            <color indexed="81"/>
            <rFont val="Tahoma"/>
            <family val="2"/>
          </rPr>
          <t>Total of object codes: 200-599, 630, 700-899</t>
        </r>
      </text>
    </comment>
    <comment ref="C372" authorId="0" shapeId="0" xr:uid="{00000000-0006-0000-0100-000020000000}">
      <text>
        <r>
          <rPr>
            <sz val="9"/>
            <color indexed="81"/>
            <rFont val="Tahoma"/>
            <family val="2"/>
          </rPr>
          <t>Total of object codes: 200-599, 630, 700-899</t>
        </r>
      </text>
    </comment>
    <comment ref="C377" authorId="0" shapeId="0" xr:uid="{00000000-0006-0000-0100-000021000000}">
      <text>
        <r>
          <rPr>
            <sz val="9"/>
            <color indexed="81"/>
            <rFont val="Tahoma"/>
            <family val="2"/>
          </rPr>
          <t>Total of object codes: 200-599, 630, 700-899</t>
        </r>
      </text>
    </comment>
    <comment ref="C382" authorId="0" shapeId="0" xr:uid="{00000000-0006-0000-0100-000022000000}">
      <text>
        <r>
          <rPr>
            <sz val="9"/>
            <color indexed="81"/>
            <rFont val="Tahoma"/>
            <family val="2"/>
          </rPr>
          <t>Total of object codes: 200-599, 630, 700-899</t>
        </r>
      </text>
    </comment>
    <comment ref="C387" authorId="0" shapeId="0" xr:uid="{00000000-0006-0000-0100-000023000000}">
      <text>
        <r>
          <rPr>
            <sz val="9"/>
            <color indexed="81"/>
            <rFont val="Tahoma"/>
            <family val="2"/>
          </rPr>
          <t>Total of object codes: 200-599, 630, 700-899</t>
        </r>
      </text>
    </comment>
    <comment ref="C392" authorId="0" shapeId="0" xr:uid="{00000000-0006-0000-0100-000024000000}">
      <text>
        <r>
          <rPr>
            <sz val="9"/>
            <color indexed="81"/>
            <rFont val="Tahoma"/>
            <family val="2"/>
          </rPr>
          <t>Total of object codes: 200-599, 630, 700-899</t>
        </r>
      </text>
    </comment>
    <comment ref="C397" authorId="0" shapeId="0" xr:uid="{00000000-0006-0000-0100-000025000000}">
      <text>
        <r>
          <rPr>
            <sz val="9"/>
            <color indexed="81"/>
            <rFont val="Tahoma"/>
            <family val="2"/>
          </rPr>
          <t>Total of object codes: 200-599, 630, 700-899</t>
        </r>
      </text>
    </comment>
    <comment ref="C473" authorId="0" shapeId="0" xr:uid="{00000000-0006-0000-0100-000026000000}">
      <text>
        <r>
          <rPr>
            <sz val="9"/>
            <color indexed="81"/>
            <rFont val="Tahoma"/>
            <family val="2"/>
          </rPr>
          <t xml:space="preserve">Total of object codes: 200-599, 630, 700-899
</t>
        </r>
      </text>
    </comment>
    <comment ref="C478" authorId="0" shapeId="0" xr:uid="{00000000-0006-0000-0100-000027000000}">
      <text>
        <r>
          <rPr>
            <sz val="9"/>
            <color indexed="81"/>
            <rFont val="Tahoma"/>
            <family val="2"/>
          </rPr>
          <t xml:space="preserve">
Total of object codes: 200-599, 630, 700-899</t>
        </r>
      </text>
    </comment>
    <comment ref="C483" authorId="0" shapeId="0" xr:uid="{00000000-0006-0000-0100-000028000000}">
      <text>
        <r>
          <rPr>
            <sz val="9"/>
            <color indexed="81"/>
            <rFont val="Tahoma"/>
            <family val="2"/>
          </rPr>
          <t>Total of object codes: 200-599, 630, 700-899</t>
        </r>
      </text>
    </comment>
    <comment ref="C488" authorId="0" shapeId="0" xr:uid="{00000000-0006-0000-0100-000029000000}">
      <text>
        <r>
          <rPr>
            <sz val="9"/>
            <color indexed="81"/>
            <rFont val="Tahoma"/>
            <family val="2"/>
          </rPr>
          <t>Total of object codes: 200-599, 630, 700-899</t>
        </r>
      </text>
    </comment>
    <comment ref="C493" authorId="0" shapeId="0" xr:uid="{00000000-0006-0000-0100-00002A000000}">
      <text>
        <r>
          <rPr>
            <sz val="9"/>
            <color indexed="81"/>
            <rFont val="Tahoma"/>
            <family val="2"/>
          </rPr>
          <t>Total of object codes: 200-599, 630, 700-899</t>
        </r>
      </text>
    </comment>
    <comment ref="C498" authorId="0" shapeId="0" xr:uid="{00000000-0006-0000-0100-00002B000000}">
      <text>
        <r>
          <rPr>
            <sz val="9"/>
            <color indexed="81"/>
            <rFont val="Tahoma"/>
            <family val="2"/>
          </rPr>
          <t>Total of object codes: 200-599, 630, 700-899</t>
        </r>
      </text>
    </comment>
    <comment ref="C503" authorId="0" shapeId="0" xr:uid="{00000000-0006-0000-0100-00002C000000}">
      <text>
        <r>
          <rPr>
            <sz val="9"/>
            <color indexed="81"/>
            <rFont val="Tahoma"/>
            <family val="2"/>
          </rPr>
          <t>Total of object codes: 200-599, 630, 700-899</t>
        </r>
      </text>
    </comment>
    <comment ref="C508" authorId="0" shapeId="0" xr:uid="{00000000-0006-0000-0100-00002D000000}">
      <text>
        <r>
          <rPr>
            <sz val="9"/>
            <color indexed="81"/>
            <rFont val="Tahoma"/>
            <family val="2"/>
          </rPr>
          <t>Total of object codes: 200-599, 630, 700-899</t>
        </r>
      </text>
    </comment>
    <comment ref="C513" authorId="0" shapeId="0" xr:uid="{00000000-0006-0000-0100-00002E000000}">
      <text>
        <r>
          <rPr>
            <sz val="9"/>
            <color indexed="81"/>
            <rFont val="Tahoma"/>
            <family val="2"/>
          </rPr>
          <t>Total of object codes: 200-599, 630, 700-899</t>
        </r>
      </text>
    </comment>
    <comment ref="C518" authorId="0" shapeId="0" xr:uid="{00000000-0006-0000-0100-00002F000000}">
      <text>
        <r>
          <rPr>
            <sz val="9"/>
            <color indexed="81"/>
            <rFont val="Tahoma"/>
            <family val="2"/>
          </rPr>
          <t>Total of object codes: 200-599, 630, 700-899</t>
        </r>
      </text>
    </comment>
    <comment ref="C523" authorId="0" shapeId="0" xr:uid="{00000000-0006-0000-0100-000030000000}">
      <text>
        <r>
          <rPr>
            <sz val="9"/>
            <color indexed="81"/>
            <rFont val="Tahoma"/>
            <family val="2"/>
          </rPr>
          <t>Total of object codes: 200-599, 630, 700-899</t>
        </r>
      </text>
    </comment>
    <comment ref="C528" authorId="0" shapeId="0" xr:uid="{00000000-0006-0000-0100-000031000000}">
      <text>
        <r>
          <rPr>
            <sz val="9"/>
            <color indexed="81"/>
            <rFont val="Tahoma"/>
            <family val="2"/>
          </rPr>
          <t>Total of object codes: 200-599, 630, 700-899</t>
        </r>
      </text>
    </comment>
    <comment ref="B548" authorId="0" shapeId="0" xr:uid="{00000000-0006-0000-0100-000032000000}">
      <text>
        <r>
          <rPr>
            <sz val="9"/>
            <color indexed="81"/>
            <rFont val="Tahoma"/>
            <family val="2"/>
          </rPr>
          <t xml:space="preserve">Less 237000 and 23800 - Report these separately on the next two lines
</t>
        </r>
      </text>
    </comment>
    <comment ref="B631" authorId="0" shapeId="0" xr:uid="{00000000-0006-0000-0100-000033000000}">
      <text>
        <r>
          <rPr>
            <sz val="9"/>
            <color indexed="81"/>
            <rFont val="Tahoma"/>
            <family val="2"/>
          </rPr>
          <t xml:space="preserve">All 23xxxx except 237000 and 238000 - report these separately on the next two lines
</t>
        </r>
      </text>
    </comment>
    <comment ref="A701" authorId="0" shapeId="0" xr:uid="{00000000-0006-0000-0100-000034000000}">
      <text>
        <r>
          <rPr>
            <b/>
            <sz val="9"/>
            <color indexed="81"/>
            <rFont val="Tahoma"/>
            <family val="2"/>
          </rPr>
          <t>Fund Classification: 7000 - 7099 Trust Funds Only - Do not Report Custodial Funds Here!</t>
        </r>
        <r>
          <rPr>
            <sz val="9"/>
            <color indexed="81"/>
            <rFont val="Tahoma"/>
            <family val="2"/>
          </rPr>
          <t xml:space="preserve">
</t>
        </r>
      </text>
    </comment>
    <comment ref="A778" authorId="0" shapeId="0" xr:uid="{00000000-0006-0000-0100-000035000000}">
      <text>
        <r>
          <rPr>
            <b/>
            <sz val="9"/>
            <color indexed="81"/>
            <rFont val="Tahoma"/>
            <family val="2"/>
          </rPr>
          <t>Fund Classification: 7100 - 7999 All Custodial Funds</t>
        </r>
        <r>
          <rPr>
            <sz val="9"/>
            <color indexed="81"/>
            <rFont val="Tahoma"/>
            <family val="2"/>
          </rPr>
          <t xml:space="preserve">
</t>
        </r>
      </text>
    </comment>
    <comment ref="C885" authorId="0" shapeId="0" xr:uid="{00000000-0006-0000-0100-000036000000}">
      <text>
        <r>
          <rPr>
            <sz val="9"/>
            <color indexed="81"/>
            <rFont val="Tahoma"/>
            <family val="2"/>
          </rPr>
          <t xml:space="preserve">Total of object codes: 200-599, 630, 700-899
</t>
        </r>
      </text>
    </comment>
    <comment ref="C890" authorId="0" shapeId="0" xr:uid="{00000000-0006-0000-0100-000037000000}">
      <text>
        <r>
          <rPr>
            <sz val="9"/>
            <color indexed="81"/>
            <rFont val="Tahoma"/>
            <family val="2"/>
          </rPr>
          <t xml:space="preserve">
Total of object codes: 200-599, 630, 700-899</t>
        </r>
      </text>
    </comment>
    <comment ref="C895" authorId="0" shapeId="0" xr:uid="{00000000-0006-0000-0100-000038000000}">
      <text>
        <r>
          <rPr>
            <sz val="9"/>
            <color indexed="81"/>
            <rFont val="Tahoma"/>
            <family val="2"/>
          </rPr>
          <t>Total of object codes: 200-599, 630, 700-899</t>
        </r>
      </text>
    </comment>
    <comment ref="C900" authorId="0" shapeId="0" xr:uid="{00000000-0006-0000-0100-000039000000}">
      <text>
        <r>
          <rPr>
            <sz val="9"/>
            <color indexed="81"/>
            <rFont val="Tahoma"/>
            <family val="2"/>
          </rPr>
          <t>Total of object codes: 200-599, 630, 700-899</t>
        </r>
      </text>
    </comment>
    <comment ref="C905" authorId="0" shapeId="0" xr:uid="{00000000-0006-0000-0100-00003A000000}">
      <text>
        <r>
          <rPr>
            <sz val="9"/>
            <color indexed="81"/>
            <rFont val="Tahoma"/>
            <family val="2"/>
          </rPr>
          <t>Total of object codes: 200-599, 630, 700-899</t>
        </r>
      </text>
    </comment>
    <comment ref="C910" authorId="0" shapeId="0" xr:uid="{00000000-0006-0000-0100-00003B000000}">
      <text>
        <r>
          <rPr>
            <sz val="9"/>
            <color indexed="81"/>
            <rFont val="Tahoma"/>
            <family val="2"/>
          </rPr>
          <t>Total of object codes: 200-599, 630, 700-899</t>
        </r>
      </text>
    </comment>
    <comment ref="C915" authorId="0" shapeId="0" xr:uid="{00000000-0006-0000-0100-00003C000000}">
      <text>
        <r>
          <rPr>
            <sz val="9"/>
            <color indexed="81"/>
            <rFont val="Tahoma"/>
            <family val="2"/>
          </rPr>
          <t>Total of object codes: 200-599, 630, 700-899</t>
        </r>
      </text>
    </comment>
    <comment ref="C920" authorId="0" shapeId="0" xr:uid="{00000000-0006-0000-0100-00003D000000}">
      <text>
        <r>
          <rPr>
            <sz val="9"/>
            <color indexed="81"/>
            <rFont val="Tahoma"/>
            <family val="2"/>
          </rPr>
          <t>Total of object codes: 200-599, 630, 700-899</t>
        </r>
      </text>
    </comment>
    <comment ref="C925" authorId="0" shapeId="0" xr:uid="{00000000-0006-0000-0100-00003E000000}">
      <text>
        <r>
          <rPr>
            <sz val="9"/>
            <color indexed="81"/>
            <rFont val="Tahoma"/>
            <family val="2"/>
          </rPr>
          <t>Total of object codes: 200-599, 630, 700-899</t>
        </r>
      </text>
    </comment>
    <comment ref="C930" authorId="0" shapeId="0" xr:uid="{00000000-0006-0000-0100-00003F000000}">
      <text>
        <r>
          <rPr>
            <sz val="9"/>
            <color indexed="81"/>
            <rFont val="Tahoma"/>
            <family val="2"/>
          </rPr>
          <t>Total of object codes: 200-599, 630, 700-899</t>
        </r>
      </text>
    </comment>
    <comment ref="C935" authorId="0" shapeId="0" xr:uid="{00000000-0006-0000-0100-000040000000}">
      <text>
        <r>
          <rPr>
            <sz val="9"/>
            <color indexed="81"/>
            <rFont val="Tahoma"/>
            <family val="2"/>
          </rPr>
          <t>Total of object codes: 200-599, 630, 700-899</t>
        </r>
      </text>
    </comment>
    <comment ref="C940" authorId="0" shapeId="0" xr:uid="{00000000-0006-0000-0100-000041000000}">
      <text>
        <r>
          <rPr>
            <sz val="9"/>
            <color indexed="81"/>
            <rFont val="Tahoma"/>
            <family val="2"/>
          </rPr>
          <t>Total of object codes: 200-599, 630, 700-899</t>
        </r>
      </text>
    </comment>
  </commentList>
</comments>
</file>

<file path=xl/sharedStrings.xml><?xml version="1.0" encoding="utf-8"?>
<sst xmlns="http://schemas.openxmlformats.org/spreadsheetml/2006/main" count="8516" uniqueCount="897">
  <si>
    <t>#</t>
  </si>
  <si>
    <t>rec type</t>
  </si>
  <si>
    <t>business_unit</t>
  </si>
  <si>
    <t>ledger</t>
  </si>
  <si>
    <t>account</t>
  </si>
  <si>
    <t>altacct</t>
  </si>
  <si>
    <t>deptid</t>
  </si>
  <si>
    <t>fund_code</t>
  </si>
  <si>
    <t>class_fld</t>
  </si>
  <si>
    <t>program_code</t>
  </si>
  <si>
    <t>budget_ref</t>
  </si>
  <si>
    <t>affiliate</t>
  </si>
  <si>
    <t>affiliate_intra1</t>
  </si>
  <si>
    <t>affiliate_intra2</t>
  </si>
  <si>
    <t>chartfield1</t>
  </si>
  <si>
    <t>chartfield2</t>
  </si>
  <si>
    <t>chartfield3</t>
  </si>
  <si>
    <t>project_id</t>
  </si>
  <si>
    <t>book_code</t>
  </si>
  <si>
    <t>gl_adjust_type</t>
  </si>
  <si>
    <t>currency_cd</t>
  </si>
  <si>
    <t>statistics_code</t>
  </si>
  <si>
    <t>fiscal_year</t>
  </si>
  <si>
    <t>accounting_period</t>
  </si>
  <si>
    <t>posted_total_amt</t>
  </si>
  <si>
    <t>posted_base_amt</t>
  </si>
  <si>
    <t>posted_tran_amt</t>
  </si>
  <si>
    <t>Fund Code</t>
  </si>
  <si>
    <t>Expenditure Object</t>
  </si>
  <si>
    <t>Currency</t>
  </si>
  <si>
    <t>Fiscal Year</t>
  </si>
  <si>
    <t>Accounting Period</t>
  </si>
  <si>
    <t>S</t>
  </si>
  <si>
    <t>LOCAL</t>
  </si>
  <si>
    <t>012501</t>
  </si>
  <si>
    <t>1000</t>
  </si>
  <si>
    <t>010101</t>
  </si>
  <si>
    <t>USD</t>
  </si>
  <si>
    <t>OTH</t>
  </si>
  <si>
    <t>2000</t>
  </si>
  <si>
    <t>3000</t>
  </si>
  <si>
    <t>4000</t>
  </si>
  <si>
    <t>5000</t>
  </si>
  <si>
    <t>PROPR</t>
  </si>
  <si>
    <t>6000</t>
  </si>
  <si>
    <t>7000</t>
  </si>
  <si>
    <t>TRUST</t>
  </si>
  <si>
    <t>7100</t>
  </si>
  <si>
    <t>8000</t>
  </si>
  <si>
    <t>Beaverhead County</t>
  </si>
  <si>
    <t>Big Horn County</t>
  </si>
  <si>
    <t>010201</t>
  </si>
  <si>
    <t>Blaine County</t>
  </si>
  <si>
    <t>010301</t>
  </si>
  <si>
    <t>Broadwater County</t>
  </si>
  <si>
    <t>010401</t>
  </si>
  <si>
    <t>Carbon County</t>
  </si>
  <si>
    <t>010501</t>
  </si>
  <si>
    <t>Carter County</t>
  </si>
  <si>
    <t>010601</t>
  </si>
  <si>
    <t>Cascade County</t>
  </si>
  <si>
    <t>010701</t>
  </si>
  <si>
    <t>Chouteau County</t>
  </si>
  <si>
    <t>010801</t>
  </si>
  <si>
    <t>Custer County</t>
  </si>
  <si>
    <t>010901</t>
  </si>
  <si>
    <t>Daniels County</t>
  </si>
  <si>
    <t>011001</t>
  </si>
  <si>
    <t>Dawson County</t>
  </si>
  <si>
    <t>011101</t>
  </si>
  <si>
    <t>Anaconda-Deer Lodge County</t>
  </si>
  <si>
    <t>011201</t>
  </si>
  <si>
    <t>Fallon County</t>
  </si>
  <si>
    <t>011301</t>
  </si>
  <si>
    <t>Fergus County</t>
  </si>
  <si>
    <t>011401</t>
  </si>
  <si>
    <t>Flathead County</t>
  </si>
  <si>
    <t>011501</t>
  </si>
  <si>
    <t>Gallatin County</t>
  </si>
  <si>
    <t>011601</t>
  </si>
  <si>
    <t>Garfield County</t>
  </si>
  <si>
    <t>011701</t>
  </si>
  <si>
    <t>Glacier County</t>
  </si>
  <si>
    <t>011801</t>
  </si>
  <si>
    <t>Golden Valley County</t>
  </si>
  <si>
    <t>011901</t>
  </si>
  <si>
    <t>Granite County</t>
  </si>
  <si>
    <t>012001</t>
  </si>
  <si>
    <t>Hill County</t>
  </si>
  <si>
    <t>012101</t>
  </si>
  <si>
    <t>Jefferson County</t>
  </si>
  <si>
    <t>012201</t>
  </si>
  <si>
    <t>Judith Basin County</t>
  </si>
  <si>
    <t>012301</t>
  </si>
  <si>
    <t>Lake County</t>
  </si>
  <si>
    <t>012401</t>
  </si>
  <si>
    <t>Lewis and Clark County</t>
  </si>
  <si>
    <t>Liberty County</t>
  </si>
  <si>
    <t>012601</t>
  </si>
  <si>
    <t>Lincoln County</t>
  </si>
  <si>
    <t>012701</t>
  </si>
  <si>
    <t>Madison County</t>
  </si>
  <si>
    <t>012801</t>
  </si>
  <si>
    <t>McCone County</t>
  </si>
  <si>
    <t>012901</t>
  </si>
  <si>
    <t>Meagher County</t>
  </si>
  <si>
    <t>013001</t>
  </si>
  <si>
    <t>Mineral County</t>
  </si>
  <si>
    <t>013101</t>
  </si>
  <si>
    <t>Missoula County</t>
  </si>
  <si>
    <t>013201</t>
  </si>
  <si>
    <t>Musselshell County</t>
  </si>
  <si>
    <t>013301</t>
  </si>
  <si>
    <t>Park County</t>
  </si>
  <si>
    <t>013401</t>
  </si>
  <si>
    <t>Petroleum County</t>
  </si>
  <si>
    <t>013501</t>
  </si>
  <si>
    <t>Phillips County</t>
  </si>
  <si>
    <t>013601</t>
  </si>
  <si>
    <t>Pondera County</t>
  </si>
  <si>
    <t>013701</t>
  </si>
  <si>
    <t>Powder River County</t>
  </si>
  <si>
    <t>013801</t>
  </si>
  <si>
    <t>Powell County</t>
  </si>
  <si>
    <t>013901</t>
  </si>
  <si>
    <t>Prairie County</t>
  </si>
  <si>
    <t>014001</t>
  </si>
  <si>
    <t>Ravalli County</t>
  </si>
  <si>
    <t>014101</t>
  </si>
  <si>
    <t>Richland County</t>
  </si>
  <si>
    <t>014201</t>
  </si>
  <si>
    <t>Roosevelt County</t>
  </si>
  <si>
    <t>014301</t>
  </si>
  <si>
    <t>Rosebud County</t>
  </si>
  <si>
    <t>014401</t>
  </si>
  <si>
    <t>Sanders County</t>
  </si>
  <si>
    <t>014501</t>
  </si>
  <si>
    <t>Sheridan County</t>
  </si>
  <si>
    <t>014601</t>
  </si>
  <si>
    <t>014701</t>
  </si>
  <si>
    <t>Stillwater County</t>
  </si>
  <si>
    <t>014801</t>
  </si>
  <si>
    <t>Sweet Grass County</t>
  </si>
  <si>
    <t>014901</t>
  </si>
  <si>
    <t>Teton County</t>
  </si>
  <si>
    <t>015001</t>
  </si>
  <si>
    <t>Toole County</t>
  </si>
  <si>
    <t>015101</t>
  </si>
  <si>
    <t>Treasure County</t>
  </si>
  <si>
    <t>015201</t>
  </si>
  <si>
    <t>Valley County</t>
  </si>
  <si>
    <t>015301</t>
  </si>
  <si>
    <t>Wheatland County</t>
  </si>
  <si>
    <t>015401</t>
  </si>
  <si>
    <t>Wibaux County</t>
  </si>
  <si>
    <t>015501</t>
  </si>
  <si>
    <t>Yellowstone County</t>
  </si>
  <si>
    <t>015601</t>
  </si>
  <si>
    <t>City of Dillon</t>
  </si>
  <si>
    <t>020101</t>
  </si>
  <si>
    <t>Town of Lima</t>
  </si>
  <si>
    <t>020102</t>
  </si>
  <si>
    <t>City of Hardin</t>
  </si>
  <si>
    <t>020201</t>
  </si>
  <si>
    <t>Town of Lodge Grass</t>
  </si>
  <si>
    <t>020202</t>
  </si>
  <si>
    <t>City of Chinook</t>
  </si>
  <si>
    <t>020301</t>
  </si>
  <si>
    <t>City of Harlem</t>
  </si>
  <si>
    <t>020302</t>
  </si>
  <si>
    <t>City of Townsend</t>
  </si>
  <si>
    <t>020401</t>
  </si>
  <si>
    <t>Town of Bearcreek</t>
  </si>
  <si>
    <t>020501</t>
  </si>
  <si>
    <t>Town of Bridger</t>
  </si>
  <si>
    <t>020502</t>
  </si>
  <si>
    <t>Town of Fromberg</t>
  </si>
  <si>
    <t>020503</t>
  </si>
  <si>
    <t>Town of Joliet</t>
  </si>
  <si>
    <t>020504</t>
  </si>
  <si>
    <t>City of Red Lodge</t>
  </si>
  <si>
    <t>020505</t>
  </si>
  <si>
    <t>Town of Ekalaka</t>
  </si>
  <si>
    <t>020601</t>
  </si>
  <si>
    <t>Town of Belt</t>
  </si>
  <si>
    <t>020701</t>
  </si>
  <si>
    <t>Town of Cascade</t>
  </si>
  <si>
    <t>020702</t>
  </si>
  <si>
    <t>City of Great Falls</t>
  </si>
  <si>
    <t>020703</t>
  </si>
  <si>
    <t>Town of Neihart</t>
  </si>
  <si>
    <t>020704</t>
  </si>
  <si>
    <t>Town of Big Sandy</t>
  </si>
  <si>
    <t>020801</t>
  </si>
  <si>
    <t>City of Fort Benton</t>
  </si>
  <si>
    <t>020802</t>
  </si>
  <si>
    <t>Town of Geraldine</t>
  </si>
  <si>
    <t>020803</t>
  </si>
  <si>
    <t>Town of Ismay</t>
  </si>
  <si>
    <t>020901</t>
  </si>
  <si>
    <t>City of Miles City</t>
  </si>
  <si>
    <t>020902</t>
  </si>
  <si>
    <t>Town of Flaxville</t>
  </si>
  <si>
    <t>021001</t>
  </si>
  <si>
    <t>City of Scobey</t>
  </si>
  <si>
    <t>021002</t>
  </si>
  <si>
    <t>City of Glendive</t>
  </si>
  <si>
    <t>021101</t>
  </si>
  <si>
    <t>Town of Richey</t>
  </si>
  <si>
    <t>021102</t>
  </si>
  <si>
    <t>City of Baker</t>
  </si>
  <si>
    <t>021301</t>
  </si>
  <si>
    <t>Town of Plevna</t>
  </si>
  <si>
    <t>021302</t>
  </si>
  <si>
    <t>Town of Denton</t>
  </si>
  <si>
    <t>021401</t>
  </si>
  <si>
    <t>Town of Grass Range</t>
  </si>
  <si>
    <t>021402</t>
  </si>
  <si>
    <t>City of Lewistown</t>
  </si>
  <si>
    <t>021403</t>
  </si>
  <si>
    <t>Town of Moore</t>
  </si>
  <si>
    <t>021404</t>
  </si>
  <si>
    <t>Town of Winifred</t>
  </si>
  <si>
    <t>021405</t>
  </si>
  <si>
    <t>City of Columbia Falls</t>
  </si>
  <si>
    <t>021501</t>
  </si>
  <si>
    <t>City of Kalispell</t>
  </si>
  <si>
    <t>021502</t>
  </si>
  <si>
    <t>City of Whitefish</t>
  </si>
  <si>
    <t>021503</t>
  </si>
  <si>
    <t>City of Belgrade</t>
  </si>
  <si>
    <t>021601</t>
  </si>
  <si>
    <t>City of Bozeman</t>
  </si>
  <si>
    <t>021602</t>
  </si>
  <si>
    <t>Town of Manhattan</t>
  </si>
  <si>
    <t>021603</t>
  </si>
  <si>
    <t>City of Three Forks</t>
  </si>
  <si>
    <t>021604</t>
  </si>
  <si>
    <t>Town of West Yellowstone</t>
  </si>
  <si>
    <t>021605</t>
  </si>
  <si>
    <t>Town of Jordan</t>
  </si>
  <si>
    <t>021701</t>
  </si>
  <si>
    <t>City of Cut Bank</t>
  </si>
  <si>
    <t>021802</t>
  </si>
  <si>
    <t>Town of Lavina</t>
  </si>
  <si>
    <t>021901</t>
  </si>
  <si>
    <t>Town of Ryegate</t>
  </si>
  <si>
    <t>021902</t>
  </si>
  <si>
    <t>Town of Drummond</t>
  </si>
  <si>
    <t>022001</t>
  </si>
  <si>
    <t>Town of Philipsburg</t>
  </si>
  <si>
    <t>022002</t>
  </si>
  <si>
    <t>City of Havre</t>
  </si>
  <si>
    <t>022101</t>
  </si>
  <si>
    <t>Town of Hingham</t>
  </si>
  <si>
    <t>022102</t>
  </si>
  <si>
    <t>City of Boulder</t>
  </si>
  <si>
    <t>022201</t>
  </si>
  <si>
    <t>Town of Whitehall</t>
  </si>
  <si>
    <t>022202</t>
  </si>
  <si>
    <t>Town of Hobson</t>
  </si>
  <si>
    <t>022301</t>
  </si>
  <si>
    <t>Town of Stanford</t>
  </si>
  <si>
    <t>022302</t>
  </si>
  <si>
    <t>City of Polson</t>
  </si>
  <si>
    <t>022401</t>
  </si>
  <si>
    <t>City of Ronan</t>
  </si>
  <si>
    <t>022402</t>
  </si>
  <si>
    <t>Town of St. Ignatius</t>
  </si>
  <si>
    <t>022403</t>
  </si>
  <si>
    <t>City of East Helena</t>
  </si>
  <si>
    <t>022501</t>
  </si>
  <si>
    <t>City of Helena</t>
  </si>
  <si>
    <t>022502</t>
  </si>
  <si>
    <t>Town of Chester</t>
  </si>
  <si>
    <t>022601</t>
  </si>
  <si>
    <t>Town of Eureka</t>
  </si>
  <si>
    <t>022701</t>
  </si>
  <si>
    <t>City of Libby</t>
  </si>
  <si>
    <t>022702</t>
  </si>
  <si>
    <t>Town Of Rexford</t>
  </si>
  <si>
    <t>022703</t>
  </si>
  <si>
    <t>City of Troy</t>
  </si>
  <si>
    <t>022704</t>
  </si>
  <si>
    <t>Town of Ennis</t>
  </si>
  <si>
    <t>022801</t>
  </si>
  <si>
    <t>Town of Sheridan</t>
  </si>
  <si>
    <t>022802</t>
  </si>
  <si>
    <t>Town of Twin Bridges</t>
  </si>
  <si>
    <t>022803</t>
  </si>
  <si>
    <t>Town of Virginia City</t>
  </si>
  <si>
    <t>022804</t>
  </si>
  <si>
    <t>Town of Circle</t>
  </si>
  <si>
    <t>022901</t>
  </si>
  <si>
    <t>City of White Sulphur Springs</t>
  </si>
  <si>
    <t>023001</t>
  </si>
  <si>
    <t>Town of Alberton</t>
  </si>
  <si>
    <t>023101</t>
  </si>
  <si>
    <t>Town Of Superior</t>
  </si>
  <si>
    <t>023102</t>
  </si>
  <si>
    <t>City of Missoula</t>
  </si>
  <si>
    <t>023201</t>
  </si>
  <si>
    <t>Town of Melstone</t>
  </si>
  <si>
    <t>023301</t>
  </si>
  <si>
    <t>City of Roundup</t>
  </si>
  <si>
    <t>023302</t>
  </si>
  <si>
    <t>Town of Clyde Park</t>
  </si>
  <si>
    <t>023401</t>
  </si>
  <si>
    <t>City of Livingston</t>
  </si>
  <si>
    <t>023402</t>
  </si>
  <si>
    <t>Town of Winnett</t>
  </si>
  <si>
    <t>023501</t>
  </si>
  <si>
    <t>Town of Dodson</t>
  </si>
  <si>
    <t>023601</t>
  </si>
  <si>
    <t>City of Malta</t>
  </si>
  <si>
    <t>023602</t>
  </si>
  <si>
    <t>Town of Saco</t>
  </si>
  <si>
    <t>023603</t>
  </si>
  <si>
    <t>City of Conrad</t>
  </si>
  <si>
    <t>023701</t>
  </si>
  <si>
    <t>Town of Valier</t>
  </si>
  <si>
    <t>023702</t>
  </si>
  <si>
    <t>Town of Broadus</t>
  </si>
  <si>
    <t>023801</t>
  </si>
  <si>
    <t>City of Deer Lodge</t>
  </si>
  <si>
    <t>023901</t>
  </si>
  <si>
    <t>Town of Terry</t>
  </si>
  <si>
    <t>024001</t>
  </si>
  <si>
    <t>Town of Darby</t>
  </si>
  <si>
    <t>024101</t>
  </si>
  <si>
    <t>City of Hamilton</t>
  </si>
  <si>
    <t>024102</t>
  </si>
  <si>
    <t>Town of Pinesdale</t>
  </si>
  <si>
    <t>024103</t>
  </si>
  <si>
    <t>Town of Stevensville</t>
  </si>
  <si>
    <t>024104</t>
  </si>
  <si>
    <t>Town of Fairview</t>
  </si>
  <si>
    <t>024201</t>
  </si>
  <si>
    <t>City of Sidney</t>
  </si>
  <si>
    <t>024202</t>
  </si>
  <si>
    <t>Town of Bainville</t>
  </si>
  <si>
    <t>024301</t>
  </si>
  <si>
    <t>Town of Culbertson</t>
  </si>
  <si>
    <t>024303</t>
  </si>
  <si>
    <t>Town of Froid</t>
  </si>
  <si>
    <t>024304</t>
  </si>
  <si>
    <t>City of Poplar</t>
  </si>
  <si>
    <t>024305</t>
  </si>
  <si>
    <t>City of Wolf Point</t>
  </si>
  <si>
    <t>024306</t>
  </si>
  <si>
    <t>City of Forsyth</t>
  </si>
  <si>
    <t>024401</t>
  </si>
  <si>
    <t>City of Colstrip</t>
  </si>
  <si>
    <t>024402</t>
  </si>
  <si>
    <t>Town of Hot Springs</t>
  </si>
  <si>
    <t>024501</t>
  </si>
  <si>
    <t>Town of Plains</t>
  </si>
  <si>
    <t>024502</t>
  </si>
  <si>
    <t>City of Thompson Falls</t>
  </si>
  <si>
    <t>024503</t>
  </si>
  <si>
    <t>Town of Medicine Lake</t>
  </si>
  <si>
    <t>024601</t>
  </si>
  <si>
    <t>Town of Outlook</t>
  </si>
  <si>
    <t>024602</t>
  </si>
  <si>
    <t>City of Plentywood</t>
  </si>
  <si>
    <t>024603</t>
  </si>
  <si>
    <t>Town of Westby</t>
  </si>
  <si>
    <t>024604</t>
  </si>
  <si>
    <t>Town of Walkerville</t>
  </si>
  <si>
    <t>024702</t>
  </si>
  <si>
    <t>Town of Columbus</t>
  </si>
  <si>
    <t>024801</t>
  </si>
  <si>
    <t>City of Big Timber</t>
  </si>
  <si>
    <t>024901</t>
  </si>
  <si>
    <t>City of Choteau</t>
  </si>
  <si>
    <t>025001</t>
  </si>
  <si>
    <t>Town of Dutton</t>
  </si>
  <si>
    <t>025002</t>
  </si>
  <si>
    <t>Town of Fairfield</t>
  </si>
  <si>
    <t>025003</t>
  </si>
  <si>
    <t>Town of Kevin</t>
  </si>
  <si>
    <t>025101</t>
  </si>
  <si>
    <t>City of Shelby</t>
  </si>
  <si>
    <t>025102</t>
  </si>
  <si>
    <t>Town of Sunburst</t>
  </si>
  <si>
    <t>025103</t>
  </si>
  <si>
    <t>Town of Hysham</t>
  </si>
  <si>
    <t>025201</t>
  </si>
  <si>
    <t>Town of Fort Peck</t>
  </si>
  <si>
    <t>025301</t>
  </si>
  <si>
    <t>City of Glasgow</t>
  </si>
  <si>
    <t>025302</t>
  </si>
  <si>
    <t>Town of Nashua</t>
  </si>
  <si>
    <t>025303</t>
  </si>
  <si>
    <t>Town of Opheim</t>
  </si>
  <si>
    <t>025304</t>
  </si>
  <si>
    <t>City of Harlowton</t>
  </si>
  <si>
    <t>025401</t>
  </si>
  <si>
    <t>Town of Judith Gap</t>
  </si>
  <si>
    <t>025402</t>
  </si>
  <si>
    <t>Town of Wibaux</t>
  </si>
  <si>
    <t>025501</t>
  </si>
  <si>
    <t>City of Billings</t>
  </si>
  <si>
    <t>025601</t>
  </si>
  <si>
    <t>Town of Broadview</t>
  </si>
  <si>
    <t>025602</t>
  </si>
  <si>
    <t>City of Laurel</t>
  </si>
  <si>
    <t>025603</t>
  </si>
  <si>
    <t>(5)</t>
  </si>
  <si>
    <t>(6)</t>
  </si>
  <si>
    <t>(7)</t>
  </si>
  <si>
    <t>(8)</t>
  </si>
  <si>
    <t>(14)</t>
  </si>
  <si>
    <t>Counties:</t>
  </si>
  <si>
    <t>City &amp; County/Butte-Silver Bow</t>
  </si>
  <si>
    <t>City and Towns:</t>
  </si>
  <si>
    <t>Entity Name:</t>
  </si>
  <si>
    <t>Name:</t>
  </si>
  <si>
    <t>Debt Service</t>
  </si>
  <si>
    <t>Code:</t>
  </si>
  <si>
    <t>Entity</t>
  </si>
  <si>
    <t>County</t>
  </si>
  <si>
    <t>Administration. If submitting an audit in lieu of the annual financial report verify all audit</t>
  </si>
  <si>
    <t>Total Amount</t>
  </si>
  <si>
    <t>Account Number</t>
  </si>
  <si>
    <r>
      <rPr>
        <u/>
        <sz val="12"/>
        <rFont val="Arial"/>
        <family val="2"/>
      </rPr>
      <t xml:space="preserve">If </t>
    </r>
    <r>
      <rPr>
        <b/>
        <u/>
        <sz val="12"/>
        <rFont val="Arial"/>
        <family val="2"/>
      </rPr>
      <t>you are using</t>
    </r>
    <r>
      <rPr>
        <sz val="12"/>
        <rFont val="Arial"/>
        <family val="2"/>
      </rPr>
      <t xml:space="preserve"> the Annual Financial Report form available on the Department's website, </t>
    </r>
  </si>
  <si>
    <t>(Ex. 011501)</t>
  </si>
  <si>
    <t>(Ex. 021502)</t>
  </si>
  <si>
    <t xml:space="preserve">Ensure the information you are submitting in the Database Ledger Load  reconciles to the </t>
  </si>
  <si>
    <t>You may enter the financial information as reported exactly in your software or you can round</t>
  </si>
  <si>
    <t>the information to the nearest dollar amount.</t>
  </si>
  <si>
    <t>adjustments have been input in your software before proceeding with the ledger load input.</t>
  </si>
  <si>
    <t xml:space="preserve">If your IT Department is able to create a report internally either in excel (.xlm or .xlsm) or comma </t>
  </si>
  <si>
    <t xml:space="preserve">separated value (.csv) format, it must conform to the exact presentation as contained in the </t>
  </si>
  <si>
    <t>attached 'Database Ledger Load'. Please refer to instructions below.</t>
  </si>
  <si>
    <t>County Code</t>
  </si>
  <si>
    <t>Entity Code</t>
  </si>
  <si>
    <r>
      <rPr>
        <b/>
        <u/>
        <sz val="12"/>
        <rFont val="Arial"/>
        <family val="2"/>
      </rPr>
      <t>No Input is required</t>
    </r>
    <r>
      <rPr>
        <sz val="12"/>
        <rFont val="Arial"/>
        <family val="2"/>
      </rPr>
      <t xml:space="preserve"> in salmon-shaded cells. These cells are locked. The information, numbers, etc. contained in these cells as presented cannot be changed.</t>
    </r>
  </si>
  <si>
    <t>Cash/Investments</t>
  </si>
  <si>
    <t>Other Receivables</t>
  </si>
  <si>
    <t>Due From/Advance To</t>
  </si>
  <si>
    <t>Prepaid Expenses</t>
  </si>
  <si>
    <t>Inventories</t>
  </si>
  <si>
    <t>Restricted Assets</t>
  </si>
  <si>
    <t>Capital Assets</t>
  </si>
  <si>
    <t>Short-Term Payables/Liability</t>
  </si>
  <si>
    <t>Other Short-Term Liabilities</t>
  </si>
  <si>
    <t>descr</t>
  </si>
  <si>
    <t>Account Number Description</t>
  </si>
  <si>
    <t>Deferred Inflows of Resources</t>
  </si>
  <si>
    <t>Long-Term Liabilities</t>
  </si>
  <si>
    <t>Restricted Fund Balance</t>
  </si>
  <si>
    <t>Unassigned Fund Balance</t>
  </si>
  <si>
    <t>General Property Tax</t>
  </si>
  <si>
    <t>Tax Title and Property Sales</t>
  </si>
  <si>
    <t>General Sales and Use Taxes</t>
  </si>
  <si>
    <t>Entitlement Levy Tax Transfer</t>
  </si>
  <si>
    <t>Other License and Permit revenue</t>
  </si>
  <si>
    <t>Business Licenses and Permits</t>
  </si>
  <si>
    <t>Non-Business License/Permits</t>
  </si>
  <si>
    <t>Federal Grants</t>
  </si>
  <si>
    <t>Federal Shared Revenues</t>
  </si>
  <si>
    <t>Federal Pymts in Lieu of Taxes</t>
  </si>
  <si>
    <t>State Grants</t>
  </si>
  <si>
    <t>State Shared Revenue</t>
  </si>
  <si>
    <t>Other State Payments</t>
  </si>
  <si>
    <t>Local Grants</t>
  </si>
  <si>
    <t>Local Shared Revenue</t>
  </si>
  <si>
    <t>General Government Revenues</t>
  </si>
  <si>
    <t>Public Safety</t>
  </si>
  <si>
    <t>Public Works</t>
  </si>
  <si>
    <t>Public Health</t>
  </si>
  <si>
    <t>Social and Economic Services</t>
  </si>
  <si>
    <t>Culture and Recreation</t>
  </si>
  <si>
    <t>Court</t>
  </si>
  <si>
    <t>Rents/Leases</t>
  </si>
  <si>
    <t>Other Miscellaneous Revenue</t>
  </si>
  <si>
    <t>Special Assessments</t>
  </si>
  <si>
    <t>Contributions and Donations</t>
  </si>
  <si>
    <t>Contrib to Pens/Invest Trust</t>
  </si>
  <si>
    <t>Sale of Junk or Salvage</t>
  </si>
  <si>
    <t>Capital Contributions</t>
  </si>
  <si>
    <t>Investment Earnings</t>
  </si>
  <si>
    <t>Royalties</t>
  </si>
  <si>
    <t>Other Principal/Interest</t>
  </si>
  <si>
    <t>Proceeds of General LT Debt</t>
  </si>
  <si>
    <t>Proceeds of GenFixed Asset Dis</t>
  </si>
  <si>
    <t>Interfund Operating Transfer</t>
  </si>
  <si>
    <t>General Government</t>
  </si>
  <si>
    <t>Internal Services</t>
  </si>
  <si>
    <t>Miscellaneous</t>
  </si>
  <si>
    <t>Other Financing Uses</t>
  </si>
  <si>
    <t>Fund</t>
  </si>
  <si>
    <t>Class.:</t>
  </si>
  <si>
    <t xml:space="preserve">Fund 1000; Account 101000 + 103000 </t>
  </si>
  <si>
    <r>
      <rPr>
        <b/>
        <u/>
        <sz val="12"/>
        <rFont val="Arial"/>
        <family val="2"/>
      </rPr>
      <t>1</t>
    </r>
    <r>
      <rPr>
        <sz val="12"/>
        <rFont val="Arial"/>
        <family val="2"/>
      </rPr>
      <t>000</t>
    </r>
  </si>
  <si>
    <r>
      <t xml:space="preserve">Fund 2820, Account 335040 </t>
    </r>
    <r>
      <rPr>
        <sz val="10"/>
        <rFont val="Arial"/>
        <family val="2"/>
      </rPr>
      <t xml:space="preserve">(revenue - first 3 digits) </t>
    </r>
  </si>
  <si>
    <r>
      <rPr>
        <b/>
        <u/>
        <sz val="12"/>
        <rFont val="Arial"/>
        <family val="2"/>
      </rPr>
      <t>2</t>
    </r>
    <r>
      <rPr>
        <sz val="12"/>
        <rFont val="Arial"/>
        <family val="2"/>
      </rPr>
      <t>000</t>
    </r>
  </si>
  <si>
    <t>Fund 2500, Account 430230, Object 230 + 350</t>
  </si>
  <si>
    <t>Fund 5210, Account 430500, Object 350 + 370</t>
  </si>
  <si>
    <r>
      <rPr>
        <b/>
        <u/>
        <sz val="12"/>
        <rFont val="Arial"/>
        <family val="2"/>
      </rPr>
      <t>5</t>
    </r>
    <r>
      <rPr>
        <sz val="12"/>
        <rFont val="Arial"/>
        <family val="2"/>
      </rPr>
      <t>000</t>
    </r>
  </si>
  <si>
    <r>
      <t xml:space="preserve">Fund 7002, Account 371000 </t>
    </r>
    <r>
      <rPr>
        <sz val="10"/>
        <rFont val="Arial"/>
        <family val="2"/>
      </rPr>
      <t>(revenue - first 3 digits)</t>
    </r>
  </si>
  <si>
    <r>
      <rPr>
        <b/>
        <u/>
        <sz val="12"/>
        <rFont val="Arial"/>
        <family val="2"/>
      </rPr>
      <t>70</t>
    </r>
    <r>
      <rPr>
        <sz val="12"/>
        <rFont val="Arial"/>
        <family val="2"/>
      </rPr>
      <t>00</t>
    </r>
  </si>
  <si>
    <r>
      <t>Fund 4010, Account 383000</t>
    </r>
    <r>
      <rPr>
        <sz val="10"/>
        <rFont val="Arial"/>
        <family val="2"/>
      </rPr>
      <t xml:space="preserve"> (Other financing source-3 digits)</t>
    </r>
  </si>
  <si>
    <r>
      <rPr>
        <b/>
        <u/>
        <sz val="12"/>
        <rFont val="Arial"/>
        <family val="2"/>
      </rPr>
      <t>4</t>
    </r>
    <r>
      <rPr>
        <sz val="12"/>
        <rFont val="Arial"/>
        <family val="2"/>
      </rPr>
      <t>000</t>
    </r>
  </si>
  <si>
    <t>Fund 1000, Account, 521000, Object 820</t>
  </si>
  <si>
    <t>Fund 5410, Account 521000, Object 820</t>
  </si>
  <si>
    <t>Fund 7002, Account 410500, Object 200</t>
  </si>
  <si>
    <r>
      <t xml:space="preserve">        </t>
    </r>
    <r>
      <rPr>
        <b/>
        <u/>
        <sz val="12"/>
        <rFont val="Arial"/>
        <family val="2"/>
      </rPr>
      <t>10</t>
    </r>
    <r>
      <rPr>
        <sz val="12"/>
        <rFont val="Arial"/>
        <family val="2"/>
      </rPr>
      <t xml:space="preserve">0000               </t>
    </r>
  </si>
  <si>
    <r>
      <t xml:space="preserve">        </t>
    </r>
    <r>
      <rPr>
        <b/>
        <u/>
        <sz val="12"/>
        <rFont val="Arial"/>
        <family val="2"/>
      </rPr>
      <t>335</t>
    </r>
    <r>
      <rPr>
        <sz val="12"/>
        <rFont val="Arial"/>
        <family val="2"/>
      </rPr>
      <t>000</t>
    </r>
  </si>
  <si>
    <r>
      <t xml:space="preserve">   </t>
    </r>
    <r>
      <rPr>
        <b/>
        <u/>
        <sz val="12"/>
        <rFont val="Arial"/>
        <family val="2"/>
      </rPr>
      <t>371</t>
    </r>
    <r>
      <rPr>
        <sz val="12"/>
        <rFont val="Arial"/>
        <family val="2"/>
      </rPr>
      <t>000</t>
    </r>
  </si>
  <si>
    <r>
      <t xml:space="preserve">   </t>
    </r>
    <r>
      <rPr>
        <b/>
        <u/>
        <sz val="12"/>
        <rFont val="Arial"/>
        <family val="2"/>
      </rPr>
      <t>383</t>
    </r>
    <r>
      <rPr>
        <sz val="12"/>
        <rFont val="Arial"/>
        <family val="2"/>
      </rPr>
      <t>000</t>
    </r>
  </si>
  <si>
    <r>
      <rPr>
        <b/>
        <sz val="12"/>
        <rFont val="Arial"/>
        <family val="2"/>
      </rPr>
      <t xml:space="preserve">Please note: </t>
    </r>
    <r>
      <rPr>
        <sz val="12"/>
        <rFont val="Arial"/>
        <family val="2"/>
      </rPr>
      <t>If you have been notified by the Department of Administration that the Annual Financial Report</t>
    </r>
  </si>
  <si>
    <t xml:space="preserve">submitted has not been accepted due to specified deficiencies, you may be required to submit a new Database </t>
  </si>
  <si>
    <r>
      <rPr>
        <b/>
        <u/>
        <sz val="12"/>
        <rFont val="Myriad Web"/>
      </rPr>
      <t>1</t>
    </r>
    <r>
      <rPr>
        <sz val="12"/>
        <rFont val="Myriad Web"/>
      </rPr>
      <t xml:space="preserve">000
</t>
    </r>
  </si>
  <si>
    <r>
      <rPr>
        <b/>
        <u/>
        <sz val="12"/>
        <rFont val="Myriad Web"/>
      </rPr>
      <t>10</t>
    </r>
    <r>
      <rPr>
        <sz val="12"/>
        <rFont val="Myriad Web"/>
      </rPr>
      <t xml:space="preserve">0000
</t>
    </r>
  </si>
  <si>
    <r>
      <rPr>
        <b/>
        <u/>
        <sz val="12"/>
        <rFont val="Myriad Web"/>
      </rPr>
      <t>2</t>
    </r>
    <r>
      <rPr>
        <sz val="12"/>
        <rFont val="Myriad Web"/>
      </rPr>
      <t xml:space="preserve">000
</t>
    </r>
  </si>
  <si>
    <r>
      <rPr>
        <b/>
        <u/>
        <sz val="12"/>
        <rFont val="Myriad Web"/>
      </rPr>
      <t>11</t>
    </r>
    <r>
      <rPr>
        <sz val="12"/>
        <rFont val="Myriad Web"/>
      </rPr>
      <t xml:space="preserve">0000
</t>
    </r>
  </si>
  <si>
    <r>
      <rPr>
        <b/>
        <u/>
        <sz val="12"/>
        <rFont val="Myriad Web"/>
      </rPr>
      <t>19</t>
    </r>
    <r>
      <rPr>
        <sz val="12"/>
        <rFont val="Myriad Web"/>
      </rPr>
      <t xml:space="preserve">0000
</t>
    </r>
  </si>
  <si>
    <r>
      <rPr>
        <b/>
        <u/>
        <sz val="12"/>
        <rFont val="Myriad Web"/>
      </rPr>
      <t>3</t>
    </r>
    <r>
      <rPr>
        <sz val="12"/>
        <rFont val="Myriad Web"/>
      </rPr>
      <t xml:space="preserve">000
</t>
    </r>
  </si>
  <si>
    <r>
      <rPr>
        <b/>
        <u/>
        <sz val="12"/>
        <rFont val="Myriad Web"/>
      </rPr>
      <t>21</t>
    </r>
    <r>
      <rPr>
        <sz val="12"/>
        <rFont val="Myriad Web"/>
      </rPr>
      <t xml:space="preserve">0000
</t>
    </r>
  </si>
  <si>
    <r>
      <rPr>
        <b/>
        <u/>
        <sz val="12"/>
        <rFont val="Myriad Web"/>
      </rPr>
      <t>4</t>
    </r>
    <r>
      <rPr>
        <sz val="12"/>
        <rFont val="Myriad Web"/>
      </rPr>
      <t xml:space="preserve">000
</t>
    </r>
  </si>
  <si>
    <r>
      <rPr>
        <b/>
        <u/>
        <sz val="12"/>
        <rFont val="Myriad Web"/>
      </rPr>
      <t>22</t>
    </r>
    <r>
      <rPr>
        <sz val="12"/>
        <rFont val="Myriad Web"/>
      </rPr>
      <t xml:space="preserve">0000
</t>
    </r>
  </si>
  <si>
    <r>
      <rPr>
        <b/>
        <u/>
        <sz val="12"/>
        <rFont val="Myriad Web"/>
      </rPr>
      <t>311</t>
    </r>
    <r>
      <rPr>
        <sz val="12"/>
        <rFont val="Myriad Web"/>
      </rPr>
      <t xml:space="preserve">000
</t>
    </r>
  </si>
  <si>
    <r>
      <rPr>
        <b/>
        <u/>
        <sz val="12"/>
        <rFont val="Myriad Web"/>
      </rPr>
      <t>2</t>
    </r>
    <r>
      <rPr>
        <sz val="12"/>
        <rFont val="Myriad Web"/>
        <family val="2"/>
      </rPr>
      <t xml:space="preserve">000
</t>
    </r>
  </si>
  <si>
    <r>
      <rPr>
        <b/>
        <u/>
        <sz val="12"/>
        <rFont val="Myriad Web"/>
      </rPr>
      <t>41</t>
    </r>
    <r>
      <rPr>
        <sz val="12"/>
        <rFont val="Myriad Web"/>
        <family val="2"/>
      </rPr>
      <t xml:space="preserve">0000
</t>
    </r>
  </si>
  <si>
    <r>
      <rPr>
        <b/>
        <u/>
        <sz val="12"/>
        <rFont val="Myriad Web"/>
      </rPr>
      <t>1</t>
    </r>
    <r>
      <rPr>
        <sz val="12"/>
        <rFont val="Myriad Web"/>
        <family val="2"/>
      </rPr>
      <t xml:space="preserve">00
</t>
    </r>
  </si>
  <si>
    <r>
      <rPr>
        <b/>
        <u/>
        <sz val="12"/>
        <rFont val="Myriad Web"/>
      </rPr>
      <t>5</t>
    </r>
    <r>
      <rPr>
        <sz val="12"/>
        <rFont val="Myriad Web"/>
        <family val="2"/>
      </rPr>
      <t xml:space="preserve">000
</t>
    </r>
  </si>
  <si>
    <t xml:space="preserve">620
</t>
  </si>
  <si>
    <t>= the combined total amount reported in asset account #'s 100000 through 109999 in the general fund</t>
  </si>
  <si>
    <t>= the combined total amount reported in asset account #'s 110000 through 119999 for all special revenue funds (funds 2000 to 2999)</t>
  </si>
  <si>
    <t>= the combined total amount reported in liability account #'s 210000 through 219999 for all debt service funds (funds 3000 to 3999)</t>
  </si>
  <si>
    <t>= the combined total amount reported in deferred inflow of resources account #'s 220000 through 229999 for all capital projects funds (funds 4000 to 4999)</t>
  </si>
  <si>
    <t>= the combined total amount reported in revenue account #'s 311000 through 311999 for all special revenue funds (funds 2000 to 2999)</t>
  </si>
  <si>
    <t>= the combined total amount reported for expenditures beginning with '41' and with obj.codes 100 to 199 for all special revenue funds (funds 2000 to 2999)</t>
  </si>
  <si>
    <t xml:space="preserve">    The IT Department representative must call the Lead covering your area for specific requirements prior </t>
  </si>
  <si>
    <t xml:space="preserve">    to creating the file.</t>
  </si>
  <si>
    <t>Balance Check Page:</t>
  </si>
  <si>
    <t>General Fund</t>
  </si>
  <si>
    <t xml:space="preserve">Special Revenue </t>
  </si>
  <si>
    <t>Capital Projects</t>
  </si>
  <si>
    <t>Enterprise</t>
  </si>
  <si>
    <t>Agency Funds</t>
  </si>
  <si>
    <t>Permanent</t>
  </si>
  <si>
    <t>2000 - 2999</t>
  </si>
  <si>
    <t>3000 - 3999</t>
  </si>
  <si>
    <t>4000 - 4999</t>
  </si>
  <si>
    <t>5000 - 5999</t>
  </si>
  <si>
    <t>Internal Service</t>
  </si>
  <si>
    <t>6000 - 6999</t>
  </si>
  <si>
    <t>7000 - 7099</t>
  </si>
  <si>
    <t>7100 - 7999</t>
  </si>
  <si>
    <t>8000 - 8999</t>
  </si>
  <si>
    <t>Trust Accounts</t>
  </si>
  <si>
    <t>Assets</t>
  </si>
  <si>
    <t>Deferred Outflow</t>
  </si>
  <si>
    <t>Liabilities</t>
  </si>
  <si>
    <t>Deferred Inflows</t>
  </si>
  <si>
    <t>Fund Bal/Net Position</t>
  </si>
  <si>
    <t>Balance Check</t>
  </si>
  <si>
    <t>Fiscal Year:</t>
  </si>
  <si>
    <t xml:space="preserve">1000 </t>
  </si>
  <si>
    <t>Committed/Assigned Fund Balance</t>
  </si>
  <si>
    <t>Taxes/Special Assess Receivable</t>
  </si>
  <si>
    <t>Supplies</t>
  </si>
  <si>
    <t>Purchased Services</t>
  </si>
  <si>
    <t>Building Materials</t>
  </si>
  <si>
    <t>Fixed Charges</t>
  </si>
  <si>
    <t>Debt Service Principal</t>
  </si>
  <si>
    <t xml:space="preserve">Debt Service Interest </t>
  </si>
  <si>
    <t>Grants, Contributions, Indemnities</t>
  </si>
  <si>
    <t>Transfers, Depreciation</t>
  </si>
  <si>
    <t>Capital Outlay</t>
  </si>
  <si>
    <t>Personal Services</t>
  </si>
  <si>
    <t>Total Assets:</t>
  </si>
  <si>
    <t>Deferred Outflows:</t>
  </si>
  <si>
    <t>Liabilities:</t>
  </si>
  <si>
    <t>Deferred Inflows:</t>
  </si>
  <si>
    <t>Fund Balance:</t>
  </si>
  <si>
    <t>Balance Check:</t>
  </si>
  <si>
    <t>GENERAL FUND BALANCE CHECK</t>
  </si>
  <si>
    <t>SPECIAL REVENUE BALANCE CHECK</t>
  </si>
  <si>
    <t>DEBT SERVICE BALANCE CHECK</t>
  </si>
  <si>
    <t>Assets:</t>
  </si>
  <si>
    <t>CAPITAL PROJECTS BALANCE CHECK</t>
  </si>
  <si>
    <t>ENTERPRISE FUNDS BALANCE CHECK</t>
  </si>
  <si>
    <t>INTERNAL SERVICE BALANCE CHECK</t>
  </si>
  <si>
    <t>TRUST FUND BALANCE CHECK</t>
  </si>
  <si>
    <t>PERMANENT FUND BALANCE CHECK</t>
  </si>
  <si>
    <t>Fund/Net Position:</t>
  </si>
  <si>
    <t>Use the 4 digit number when entering the fiscal year. Enter as 20xx.</t>
  </si>
  <si>
    <t>Instructions to complete the Ledger Load Input and Database Ledger Load worksheet:</t>
  </si>
  <si>
    <t>Column 1</t>
  </si>
  <si>
    <t>Column 2</t>
  </si>
  <si>
    <t>Column 3</t>
  </si>
  <si>
    <t>Column 4</t>
  </si>
  <si>
    <t>Column 5</t>
  </si>
  <si>
    <t>Examples of the Financial Data - Column 5 input:</t>
  </si>
  <si>
    <t>Fund 7930, Account 201100</t>
  </si>
  <si>
    <r>
      <rPr>
        <b/>
        <u/>
        <sz val="12"/>
        <rFont val="Arial"/>
        <family val="2"/>
      </rPr>
      <t>71</t>
    </r>
    <r>
      <rPr>
        <sz val="12"/>
        <rFont val="Arial"/>
        <family val="2"/>
      </rPr>
      <t>00</t>
    </r>
  </si>
  <si>
    <r>
      <t xml:space="preserve">  </t>
    </r>
    <r>
      <rPr>
        <b/>
        <u/>
        <sz val="12"/>
        <rFont val="Arial"/>
        <family val="2"/>
      </rPr>
      <t>20</t>
    </r>
    <r>
      <rPr>
        <sz val="12"/>
        <rFont val="Arial"/>
        <family val="2"/>
      </rPr>
      <t>0000</t>
    </r>
  </si>
  <si>
    <t>Step 3: Complete the Ledger Load Input Column 5</t>
  </si>
  <si>
    <t>Step 1: Input the Fiscal Year in the Ledger Load Input Worksheet - Column 4</t>
  </si>
  <si>
    <t>4. Your IT Department may create an internally generated Database Ledger Load file in excel or .csv format.</t>
  </si>
  <si>
    <r>
      <t xml:space="preserve">See the </t>
    </r>
    <r>
      <rPr>
        <i/>
        <sz val="12"/>
        <rFont val="Arial"/>
        <family val="2"/>
      </rPr>
      <t>List-County &amp; Entity Codes</t>
    </r>
    <r>
      <rPr>
        <sz val="12"/>
        <rFont val="Arial"/>
        <family val="2"/>
      </rPr>
      <t xml:space="preserve"> worksheet. Use the format: City of ____ Town of ____ or ____ County</t>
    </r>
  </si>
  <si>
    <t>refer to the List-County &amp; Entity Codes Worksheet.</t>
  </si>
  <si>
    <t>Ensure there is not a space before or after your name and there is no punctuation. Consolidated governments should</t>
  </si>
  <si>
    <t>Verify your input for each fund classification is in balance by reviewing the balance check box.</t>
  </si>
  <si>
    <t>Column 6</t>
  </si>
  <si>
    <t xml:space="preserve">Step 4: Review the Balance Check by fund classifications in Column 6. </t>
  </si>
  <si>
    <t xml:space="preserve">     classifications have been reported.</t>
  </si>
  <si>
    <t xml:space="preserve">Step 5: Ensure the Database Ledger Load reconciles to your Annual Financial Report and all fund </t>
  </si>
  <si>
    <t xml:space="preserve">County Code:
</t>
  </si>
  <si>
    <t xml:space="preserve">Entity Code:
</t>
  </si>
  <si>
    <t>Restricted Fund Balance/Net Position</t>
  </si>
  <si>
    <t>Committed/Assigned Net Position</t>
  </si>
  <si>
    <t>Unassigned Net Position</t>
  </si>
  <si>
    <t>Unassigned Fund Balance/Net Position</t>
  </si>
  <si>
    <t>Short-Term Payables/Liabilities</t>
  </si>
  <si>
    <t>Investment in General Capital Assets</t>
  </si>
  <si>
    <t>General Property Taxes</t>
  </si>
  <si>
    <t>Prop Tax - Other Than Assessed Value</t>
  </si>
  <si>
    <t>Other Licensed and Permit Revenue</t>
  </si>
  <si>
    <t>Non-Business Licenses/Permits</t>
  </si>
  <si>
    <t>Federal Payments in Lieu of Taxes</t>
  </si>
  <si>
    <t>State Shared Revenues</t>
  </si>
  <si>
    <t>Local Payments in Lieu of Taxes</t>
  </si>
  <si>
    <t>General Government Charges</t>
  </si>
  <si>
    <t>Public Safety Charges for Services</t>
  </si>
  <si>
    <t>Public Works Charges for Services</t>
  </si>
  <si>
    <t>Public Health Charges for Services</t>
  </si>
  <si>
    <t>Culture and Recreation Charges</t>
  </si>
  <si>
    <t>Court Fines and Forfeitures</t>
  </si>
  <si>
    <t>Contrib to Pension/Investment Trust</t>
  </si>
  <si>
    <t>Proceeds of General Long-Term Debt</t>
  </si>
  <si>
    <t>Proceeds of Gen Capital Asset Disposal</t>
  </si>
  <si>
    <t>Other Fin Sources - Extraordinary Items</t>
  </si>
  <si>
    <t>Other Financing Sources - Special Items</t>
  </si>
  <si>
    <t>Central Garages - Internal Services</t>
  </si>
  <si>
    <t>Central Stores - Internal Services</t>
  </si>
  <si>
    <t>Central Data Processing - Internal Service</t>
  </si>
  <si>
    <t>Equipment Rental - Internal Services</t>
  </si>
  <si>
    <t>Payroll - Internal Services</t>
  </si>
  <si>
    <t>Other Internal Service Activities</t>
  </si>
  <si>
    <t>Contribution from Local Government</t>
  </si>
  <si>
    <t xml:space="preserve">General Government </t>
  </si>
  <si>
    <t>3. Your Entity Name was entered correctly, a County Code number and Entity Code number appears in Column 5</t>
  </si>
  <si>
    <t xml:space="preserve">
 If accounting system does not report a corresponding amount for a Row, leave cell in Column 5 blank</t>
  </si>
  <si>
    <t xml:space="preserve">
 If accounting system does not report a corresponding amount for a Row, leave the cell in Column 5 blank</t>
  </si>
  <si>
    <t>Other License and Permit Revenue</t>
  </si>
  <si>
    <t>Property Tax on Other Assessed Values</t>
  </si>
  <si>
    <t>Investment in General Capital Asset</t>
  </si>
  <si>
    <t>Penalties/Interest on Delinquent Taxes</t>
  </si>
  <si>
    <t>Draft version</t>
  </si>
  <si>
    <t>Input of Accounts by Fund Code: Assets &amp; Deferred Outflow of Resources</t>
  </si>
  <si>
    <t>Input of Accounts by Fund Code: Liabilities, Deferred Inflow of Resources &amp; Fund Balance/Net Position</t>
  </si>
  <si>
    <r>
      <rPr>
        <b/>
        <u/>
        <sz val="12"/>
        <rFont val="Myriad Web"/>
      </rPr>
      <t>5</t>
    </r>
    <r>
      <rPr>
        <sz val="12"/>
        <rFont val="Myriad Web"/>
      </rPr>
      <t xml:space="preserve">000
</t>
    </r>
  </si>
  <si>
    <t>= the combined total amount reported in deferred outflow of resources account #'s 190000 through 199999 in all enterprise funds (5000 to 5999).</t>
  </si>
  <si>
    <t>Input of Accounts by Fund Code: Revenues &amp; Other Financing Sources</t>
  </si>
  <si>
    <r>
      <rPr>
        <b/>
        <u/>
        <sz val="12"/>
        <rFont val="Myriad Web"/>
      </rPr>
      <t>25</t>
    </r>
    <r>
      <rPr>
        <sz val="12"/>
        <rFont val="Myriad Web"/>
      </rPr>
      <t xml:space="preserve">0000
</t>
    </r>
  </si>
  <si>
    <t>= the combined total amount reported in fund balance account #'s 250000 through 259999 for all special revenue funds (funds 2000 to 2999)</t>
  </si>
  <si>
    <r>
      <rPr>
        <b/>
        <u/>
        <sz val="12"/>
        <rFont val="Myriad Web"/>
      </rPr>
      <t>331</t>
    </r>
    <r>
      <rPr>
        <sz val="12"/>
        <rFont val="Myriad Web"/>
      </rPr>
      <t xml:space="preserve">000
</t>
    </r>
  </si>
  <si>
    <t>= the combined total amount reported in revenue account #'s 331000 through 331999 for all special revenue funds (funds 2000 to 2999)</t>
  </si>
  <si>
    <r>
      <rPr>
        <b/>
        <sz val="10"/>
        <color theme="3"/>
        <rFont val="Arial"/>
        <family val="2"/>
      </rPr>
      <t>Revenue and Other Financing Source accounts numbers</t>
    </r>
    <r>
      <rPr>
        <b/>
        <u/>
        <sz val="10"/>
        <color theme="3"/>
        <rFont val="Arial"/>
        <family val="2"/>
      </rPr>
      <t xml:space="preserve"> beginning with the same three digits </t>
    </r>
    <r>
      <rPr>
        <b/>
        <sz val="10"/>
        <color theme="3"/>
        <rFont val="Arial"/>
        <family val="2"/>
      </rPr>
      <t>must be combined</t>
    </r>
    <r>
      <rPr>
        <b/>
        <sz val="10"/>
        <color theme="1"/>
        <rFont val="Arial"/>
        <family val="2"/>
      </rPr>
      <t xml:space="preserve">                   </t>
    </r>
    <r>
      <rPr>
        <b/>
        <sz val="10"/>
        <color rgb="FFFF0000"/>
        <rFont val="Arial"/>
        <family val="2"/>
      </rPr>
      <t>(Input as a positive number unless the ending balance is a debit balance)</t>
    </r>
  </si>
  <si>
    <r>
      <t>Expenditure/Expense and Other Financing Use accounts numbers</t>
    </r>
    <r>
      <rPr>
        <b/>
        <u/>
        <sz val="10"/>
        <color theme="3"/>
        <rFont val="Arial"/>
        <family val="2"/>
      </rPr>
      <t xml:space="preserve"> beginning</t>
    </r>
    <r>
      <rPr>
        <b/>
        <sz val="10"/>
        <color theme="3"/>
        <rFont val="Arial"/>
        <family val="2"/>
      </rPr>
      <t xml:space="preserve"> with the </t>
    </r>
    <r>
      <rPr>
        <b/>
        <u/>
        <sz val="10"/>
        <color theme="3"/>
        <rFont val="Arial"/>
        <family val="2"/>
      </rPr>
      <t xml:space="preserve">same two digits </t>
    </r>
    <r>
      <rPr>
        <b/>
        <sz val="10"/>
        <color theme="3"/>
        <rFont val="Arial"/>
        <family val="2"/>
      </rPr>
      <t>must be combined</t>
    </r>
  </si>
  <si>
    <t>Input of Accounts by Fund Code: Expenditure/Expense &amp; Other Financing Uses by Object Code</t>
  </si>
  <si>
    <t>= the combined total amount reported for expense account numbers  with obj.code 620 for all enterprise funds (funds 5000 to 5999)</t>
  </si>
  <si>
    <r>
      <rPr>
        <b/>
        <u/>
        <sz val="10"/>
        <rFont val="Myriad Web"/>
      </rPr>
      <t>All E</t>
    </r>
    <r>
      <rPr>
        <u/>
        <sz val="10"/>
        <rFont val="Myriad Web"/>
      </rPr>
      <t>xpense &amp; Other Financing Uses account numbers</t>
    </r>
    <r>
      <rPr>
        <sz val="10"/>
        <rFont val="Myriad Web"/>
      </rPr>
      <t xml:space="preserve"> will be combined</t>
    </r>
  </si>
  <si>
    <t>and you have completed the Annual Financial Report in its entirety, you do not have to complete</t>
  </si>
  <si>
    <r>
      <rPr>
        <b/>
        <sz val="12"/>
        <rFont val="Arial"/>
        <family val="2"/>
      </rPr>
      <t xml:space="preserve">          </t>
    </r>
    <r>
      <rPr>
        <b/>
        <u/>
        <sz val="12"/>
        <rFont val="Arial"/>
        <family val="2"/>
      </rPr>
      <t>Acct:</t>
    </r>
    <r>
      <rPr>
        <b/>
        <sz val="12"/>
        <rFont val="Arial"/>
        <family val="2"/>
      </rPr>
      <t xml:space="preserve">                    </t>
    </r>
    <r>
      <rPr>
        <b/>
        <u/>
        <sz val="12"/>
        <rFont val="Arial"/>
        <family val="2"/>
      </rPr>
      <t>Object:</t>
    </r>
  </si>
  <si>
    <r>
      <t xml:space="preserve">        </t>
    </r>
    <r>
      <rPr>
        <b/>
        <u/>
        <sz val="12"/>
        <rFont val="Arial"/>
        <family val="2"/>
      </rPr>
      <t>43</t>
    </r>
    <r>
      <rPr>
        <sz val="12"/>
        <rFont val="Arial"/>
        <family val="2"/>
      </rPr>
      <t xml:space="preserve">0000                    </t>
    </r>
    <r>
      <rPr>
        <b/>
        <sz val="12"/>
        <rFont val="Arial"/>
        <family val="2"/>
      </rPr>
      <t xml:space="preserve">  OTH</t>
    </r>
  </si>
  <si>
    <r>
      <t xml:space="preserve">   </t>
    </r>
    <r>
      <rPr>
        <b/>
        <u/>
        <sz val="12"/>
        <rFont val="Arial"/>
        <family val="2"/>
      </rPr>
      <t>52</t>
    </r>
    <r>
      <rPr>
        <sz val="12"/>
        <rFont val="Arial"/>
        <family val="2"/>
      </rPr>
      <t xml:space="preserve">0000                   </t>
    </r>
    <r>
      <rPr>
        <b/>
        <sz val="12"/>
        <rFont val="Arial"/>
        <family val="2"/>
      </rPr>
      <t xml:space="preserve">  OTH</t>
    </r>
  </si>
  <si>
    <t xml:space="preserve">  All Exp &amp; Oth Fin   800</t>
  </si>
  <si>
    <t xml:space="preserve">  TRUST                     OTH</t>
  </si>
  <si>
    <t xml:space="preserve">  All Exp &amp; Oth Fin    300</t>
  </si>
  <si>
    <t>Examples:</t>
  </si>
  <si>
    <t xml:space="preserve">              Examples:</t>
  </si>
  <si>
    <t xml:space="preserve">Account information will be input by Fund Classifications as shown below.  The fund classification combines all funds of the same fund type. I.e. all special revenue funds will be reported together.  </t>
  </si>
  <si>
    <r>
      <t xml:space="preserve">Amounts for Assets and Deferred Outflow of Resources accounts numbers </t>
    </r>
    <r>
      <rPr>
        <b/>
        <u/>
        <sz val="10"/>
        <color theme="3"/>
        <rFont val="Arial"/>
        <family val="2"/>
      </rPr>
      <t>beginning with the same two digits</t>
    </r>
    <r>
      <rPr>
        <b/>
        <sz val="10"/>
        <color theme="3"/>
        <rFont val="Arial"/>
        <family val="2"/>
      </rPr>
      <t xml:space="preserve"> must be combined</t>
    </r>
  </si>
  <si>
    <r>
      <rPr>
        <b/>
        <u/>
        <sz val="10"/>
        <color theme="1"/>
        <rFont val="Arial"/>
        <family val="2"/>
      </rPr>
      <t>Fund classifications:</t>
    </r>
    <r>
      <rPr>
        <b/>
        <sz val="12"/>
        <color theme="1"/>
        <rFont val="Arial"/>
        <family val="2"/>
      </rPr>
      <t xml:space="preserve">
</t>
    </r>
    <r>
      <rPr>
        <b/>
        <sz val="10"/>
        <color theme="1"/>
        <rFont val="Arial"/>
        <family val="2"/>
      </rPr>
      <t>1000 = General Fund
2000 = Total for funds 2000 to 2999
3000 = Total for funds 3000 to 3999
4000 = Total for funds 4000 to 4999
5000 = Total for funds 5000 to 5999
6000 = Total for funds 6000 to 6999
7000 = Total for funds 7000 to 7099
7100 = Total for funds 7100 to 7999
8000 = Total for funds 8000 to 8999</t>
    </r>
  </si>
  <si>
    <r>
      <t xml:space="preserve">
</t>
    </r>
    <r>
      <rPr>
        <b/>
        <u/>
        <sz val="10"/>
        <color theme="1"/>
        <rFont val="Arial"/>
        <family val="2"/>
      </rPr>
      <t>Fund classifications:</t>
    </r>
    <r>
      <rPr>
        <b/>
        <sz val="12"/>
        <color theme="1"/>
        <rFont val="Arial"/>
        <family val="2"/>
      </rPr>
      <t xml:space="preserve">
</t>
    </r>
    <r>
      <rPr>
        <b/>
        <sz val="10"/>
        <color theme="1"/>
        <rFont val="Arial"/>
        <family val="2"/>
      </rPr>
      <t>1000 = General Fund
2000 = Total for funds 2000 to 2999
3000 = Total for funds 3000 to 3999
4000 = Total for funds 4000 to 4999
5000 = Total for funds 5000 to 5999
6000 = Total for funds 6000 to 6999
7000 = Total for funds 7000 to 7099
7100 = Total for funds 7100 to 7999
8000 = Total for funds 8000 to 8999</t>
    </r>
  </si>
  <si>
    <r>
      <rPr>
        <b/>
        <u/>
        <sz val="10"/>
        <color theme="3"/>
        <rFont val="Arial"/>
        <family val="2"/>
      </rPr>
      <t>Object classification:</t>
    </r>
    <r>
      <rPr>
        <b/>
        <sz val="10"/>
        <color theme="3"/>
        <rFont val="Arial"/>
        <family val="2"/>
      </rPr>
      <t xml:space="preserve">
</t>
    </r>
    <r>
      <rPr>
        <b/>
        <u/>
        <sz val="10"/>
        <color theme="3"/>
        <rFont val="Arial"/>
        <family val="2"/>
      </rPr>
      <t>100</t>
    </r>
    <r>
      <rPr>
        <b/>
        <sz val="10"/>
        <color theme="3"/>
        <rFont val="Arial"/>
        <family val="2"/>
      </rPr>
      <t xml:space="preserve"> = Total for obj. codes 100 to 199
</t>
    </r>
    <r>
      <rPr>
        <b/>
        <u/>
        <sz val="10"/>
        <color theme="3"/>
        <rFont val="Arial"/>
        <family val="2"/>
      </rPr>
      <t>OTH</t>
    </r>
    <r>
      <rPr>
        <b/>
        <sz val="10"/>
        <color theme="3"/>
        <rFont val="Arial"/>
        <family val="2"/>
      </rPr>
      <t xml:space="preserve"> = Total for obj. codes 200 to 599, 630, &amp; 700 to 899
</t>
    </r>
    <r>
      <rPr>
        <b/>
        <u/>
        <sz val="10"/>
        <color theme="3"/>
        <rFont val="Arial"/>
        <family val="2"/>
      </rPr>
      <t>610</t>
    </r>
    <r>
      <rPr>
        <b/>
        <sz val="10"/>
        <color theme="3"/>
        <rFont val="Arial"/>
        <family val="2"/>
      </rPr>
      <t xml:space="preserve"> = Total for obj. code 610 (Principal)
</t>
    </r>
    <r>
      <rPr>
        <b/>
        <u/>
        <sz val="10"/>
        <color theme="3"/>
        <rFont val="Arial"/>
        <family val="2"/>
      </rPr>
      <t>620</t>
    </r>
    <r>
      <rPr>
        <b/>
        <sz val="10"/>
        <color theme="3"/>
        <rFont val="Arial"/>
        <family val="2"/>
      </rPr>
      <t xml:space="preserve"> = Total for obj. code 620 (Interest)
</t>
    </r>
    <r>
      <rPr>
        <b/>
        <u/>
        <sz val="10"/>
        <color theme="3"/>
        <rFont val="Arial"/>
        <family val="2"/>
      </rPr>
      <t>900</t>
    </r>
    <r>
      <rPr>
        <b/>
        <sz val="10"/>
        <color theme="3"/>
        <rFont val="Arial"/>
        <family val="2"/>
      </rPr>
      <t xml:space="preserve"> = Total for obj. codes 900 to 999</t>
    </r>
  </si>
  <si>
    <t>Confirm all year-end adjustments are made before completing the Ledger Load Input.</t>
  </si>
  <si>
    <t xml:space="preserve">    The fund type will be in balance when Assets+Def Outflow-Liabilities-Def Inflows = Fund Balance/Net Position</t>
  </si>
  <si>
    <t>1. Ensure each fund classification is balanced. The balance check in Column 6 per fund classification should be 0.</t>
  </si>
  <si>
    <t xml:space="preserve">Ledger Load containing the corrected and accepted amounts. </t>
  </si>
  <si>
    <t xml:space="preserve">The Database Ledger Load is a required piece of the Annual Financial Report. If your Annual Report and Database </t>
  </si>
  <si>
    <t>General Fund - Assets &amp; Deferred Outflow of Resources</t>
  </si>
  <si>
    <t>General Fund - Liabilities &amp; Deferred Inflow of Resources</t>
  </si>
  <si>
    <t>General Fund - Fund Balance</t>
  </si>
  <si>
    <t>General Fund - Revenues &amp; Other Financing Sources</t>
  </si>
  <si>
    <t>General Fund - Expenditures &amp; Other Financing Uses</t>
  </si>
  <si>
    <t>Special Revenue Funds - Assets &amp; Deferred Outflow of Resources</t>
  </si>
  <si>
    <t>Special Revenue Funds - Liabilities &amp; Deferred Inflow of Resources</t>
  </si>
  <si>
    <t>Special Revenue Funds - Fund Balance</t>
  </si>
  <si>
    <t>Special Revenue Funds - Revenues &amp; Other Financing Sources</t>
  </si>
  <si>
    <t>Special Revenue Funds - Expenditures &amp; Other Financing Uses</t>
  </si>
  <si>
    <t>Special Revenues Funds - Fund #2000 to 2999</t>
  </si>
  <si>
    <t>Debt Service Funds - Assets &amp; Deferred Outflow of Resources</t>
  </si>
  <si>
    <t>Debt Service Funds - Fund #3000 - 3999</t>
  </si>
  <si>
    <t>Debt Service Funds - Liabilities &amp; Deferred Inflow of Resources</t>
  </si>
  <si>
    <t>Debt Service Funds - Fund Balance</t>
  </si>
  <si>
    <t>Debt Service Funds - Revenues &amp; Other Financing Sources</t>
  </si>
  <si>
    <t>Debt Service Funds - Expenditures &amp; Other Financing Uses</t>
  </si>
  <si>
    <t>Capital Project Funds - Fund #4000 - 4999</t>
  </si>
  <si>
    <t>Capital Project Funds - Assets &amp; Deferred Outflow of Resources</t>
  </si>
  <si>
    <t>Capital Project Funds - Liabilities &amp; Deferred Inflow of Resources</t>
  </si>
  <si>
    <t>Capital Project Funds - Fund Balance</t>
  </si>
  <si>
    <t>Capital Project Funds - Revenues &amp; Other Financing Sources</t>
  </si>
  <si>
    <t>Capital Project Funds - Expenditures &amp; Other Financing Uses</t>
  </si>
  <si>
    <t>Enterprise/Proprietary/Business-Type Funds - Fund #5000 - 5999</t>
  </si>
  <si>
    <t>Enterprise Funds - Assets &amp; Deferred Outflow of Resources</t>
  </si>
  <si>
    <t>Enterprise Funds - Liabilities &amp; Deferred Inflow of Resources</t>
  </si>
  <si>
    <t>Enterprise Funds - Revenues &amp; Other Financing Sources</t>
  </si>
  <si>
    <t>Enterprise Funds - Expenses &amp; Other Financing Uses</t>
  </si>
  <si>
    <t>Internal Service Funds - Fund #6000 - 6999</t>
  </si>
  <si>
    <t>Internal Service Funds - Assets &amp; Deferred Outflow of Resources</t>
  </si>
  <si>
    <t>Internal Service Funds - Liabilities &amp; Deferred Inflow of Resources</t>
  </si>
  <si>
    <t>Internal Service Funds - Net Position</t>
  </si>
  <si>
    <t>Internal Service Funds - Revenues &amp; Other Financing Sources</t>
  </si>
  <si>
    <t>Internal Service Funds - Expenses &amp; Other Financing Uses</t>
  </si>
  <si>
    <t>Trust Funds - Fund #7000 - 7099</t>
  </si>
  <si>
    <t>Trust Funds - Assets &amp; Deferred Outflow of Resources</t>
  </si>
  <si>
    <t>Trust Funds - Liabilities &amp; Deferred Outflow of Resources</t>
  </si>
  <si>
    <t>Trust Funds - Net Position</t>
  </si>
  <si>
    <t>Trust Funds - Revenues &amp; Other Financing Sources</t>
  </si>
  <si>
    <t>Trust Funds - Expenses &amp; Other Financing Uses</t>
  </si>
  <si>
    <t>Permanent Funds - Fund #8000 - 8999</t>
  </si>
  <si>
    <t>Permanent Funds - Assets &amp; Deferred Outflow of Resources</t>
  </si>
  <si>
    <t>Permanent Funds - Liabilities &amp; Deferred Inflow of Resources</t>
  </si>
  <si>
    <t>Permanent Funds - Fund Balance</t>
  </si>
  <si>
    <t>Permanent Funds - Revenues &amp; Other Financing Sources</t>
  </si>
  <si>
    <t>Permanent Funds - Expenditures &amp; Other Financing Uses</t>
  </si>
  <si>
    <t>General Fund - Fund #1000</t>
  </si>
  <si>
    <t>110000-119999</t>
  </si>
  <si>
    <t>120000-129999</t>
  </si>
  <si>
    <t>130000-139999</t>
  </si>
  <si>
    <t>140000-149999</t>
  </si>
  <si>
    <t>150000-159999</t>
  </si>
  <si>
    <t>160000-169999</t>
  </si>
  <si>
    <t>180000-189999</t>
  </si>
  <si>
    <t>190000-199999</t>
  </si>
  <si>
    <t>100000-109999</t>
  </si>
  <si>
    <t>200000-209999</t>
  </si>
  <si>
    <t>210000-219999</t>
  </si>
  <si>
    <t>220000-229999</t>
  </si>
  <si>
    <t>230000-239999</t>
  </si>
  <si>
    <t>250000-259999</t>
  </si>
  <si>
    <t>260000-269999</t>
  </si>
  <si>
    <t>270000-279999</t>
  </si>
  <si>
    <t>280000-289999</t>
  </si>
  <si>
    <t>311000-311999</t>
  </si>
  <si>
    <t>312000-312999</t>
  </si>
  <si>
    <t>313000-313999</t>
  </si>
  <si>
    <t>314000-314999</t>
  </si>
  <si>
    <t>315000-315999</t>
  </si>
  <si>
    <t>316000-316999</t>
  </si>
  <si>
    <t>320000-321999</t>
  </si>
  <si>
    <t>322000-322999</t>
  </si>
  <si>
    <t>323000-323999</t>
  </si>
  <si>
    <t>331000-331999</t>
  </si>
  <si>
    <t>332000-332999</t>
  </si>
  <si>
    <t>333000-333999</t>
  </si>
  <si>
    <t>334000-334999</t>
  </si>
  <si>
    <t>335000-335999</t>
  </si>
  <si>
    <t>336000-336999</t>
  </si>
  <si>
    <t>337000-337999</t>
  </si>
  <si>
    <t>338000-338999</t>
  </si>
  <si>
    <t>339000-339999</t>
  </si>
  <si>
    <t>341000-341999</t>
  </si>
  <si>
    <t>342000-342999</t>
  </si>
  <si>
    <t>343000-343999</t>
  </si>
  <si>
    <t>344000-344999</t>
  </si>
  <si>
    <t>345000-345999</t>
  </si>
  <si>
    <t>346000-346999</t>
  </si>
  <si>
    <t>351000-351999</t>
  </si>
  <si>
    <t>361000-361999</t>
  </si>
  <si>
    <t>362000-362999</t>
  </si>
  <si>
    <t>363000-363999</t>
  </si>
  <si>
    <t>365000-365999</t>
  </si>
  <si>
    <t>366000-366999</t>
  </si>
  <si>
    <t>367000-367999</t>
  </si>
  <si>
    <t>368000-368999</t>
  </si>
  <si>
    <t>371000-371999</t>
  </si>
  <si>
    <t>372000-372999</t>
  </si>
  <si>
    <t>373000-373999</t>
  </si>
  <si>
    <t>381000-381999</t>
  </si>
  <si>
    <t>382000-382999</t>
  </si>
  <si>
    <t>383000-383999</t>
  </si>
  <si>
    <t>384000-384999</t>
  </si>
  <si>
    <t>385000-385999</t>
  </si>
  <si>
    <t>391000-391999</t>
  </si>
  <si>
    <t>392000-392999</t>
  </si>
  <si>
    <t>393000-393999</t>
  </si>
  <si>
    <t>394000-394999</t>
  </si>
  <si>
    <t>395000-395999</t>
  </si>
  <si>
    <t>396000-396999</t>
  </si>
  <si>
    <t>397000-397999</t>
  </si>
  <si>
    <t>410000-411999</t>
  </si>
  <si>
    <t>100-199</t>
  </si>
  <si>
    <t>All Other</t>
  </si>
  <si>
    <t>610-619</t>
  </si>
  <si>
    <t>620-629</t>
  </si>
  <si>
    <t>900-999</t>
  </si>
  <si>
    <t>420000-420999</t>
  </si>
  <si>
    <t>430000-431999</t>
  </si>
  <si>
    <t>440000-440999</t>
  </si>
  <si>
    <t>450000-450999</t>
  </si>
  <si>
    <t>460000-460999</t>
  </si>
  <si>
    <t>470000-470999</t>
  </si>
  <si>
    <t>480000-480999</t>
  </si>
  <si>
    <t>490000-490999</t>
  </si>
  <si>
    <t>500000-500999</t>
  </si>
  <si>
    <t>510000-510999</t>
  </si>
  <si>
    <t>520000-525999</t>
  </si>
  <si>
    <t>Conservation of Natural Resources</t>
  </si>
  <si>
    <t>Housing and Community Development</t>
  </si>
  <si>
    <t>200-299</t>
  </si>
  <si>
    <t>300-399</t>
  </si>
  <si>
    <t>400-499</t>
  </si>
  <si>
    <t>500-599</t>
  </si>
  <si>
    <t>700-799</t>
  </si>
  <si>
    <t>800-899</t>
  </si>
  <si>
    <r>
      <rPr>
        <b/>
        <u/>
        <sz val="12"/>
        <rFont val="Arial"/>
        <family val="2"/>
      </rPr>
      <t>Input</t>
    </r>
    <r>
      <rPr>
        <sz val="12"/>
        <rFont val="Arial"/>
        <family val="2"/>
      </rPr>
      <t xml:space="preserve"> your information in yellow-shaded cells of the worksheet titled</t>
    </r>
    <r>
      <rPr>
        <u/>
        <sz val="12"/>
        <rFont val="Arial"/>
        <family val="2"/>
      </rPr>
      <t xml:space="preserve"> </t>
    </r>
    <r>
      <rPr>
        <b/>
        <u/>
        <sz val="12"/>
        <rFont val="Arial"/>
        <family val="2"/>
      </rPr>
      <t>Ledger Load Input (LLI)</t>
    </r>
    <r>
      <rPr>
        <sz val="12"/>
        <rFont val="Arial"/>
        <family val="2"/>
      </rPr>
      <t xml:space="preserve">. You will </t>
    </r>
    <r>
      <rPr>
        <u/>
        <sz val="12"/>
        <rFont val="Arial"/>
        <family val="2"/>
      </rPr>
      <t>not</t>
    </r>
    <r>
      <rPr>
        <sz val="12"/>
        <rFont val="Arial"/>
        <family val="2"/>
      </rPr>
      <t xml:space="preserve"> input information into the worksheet titled Database Ledger Load (DLL).</t>
    </r>
  </si>
  <si>
    <t>Total Revenues &amp; Other Fin Sources:</t>
  </si>
  <si>
    <t>Total Expenditures &amp; Other Fin. Uses:</t>
  </si>
  <si>
    <t>Total Expenses &amp; Other Fin. Uses:</t>
  </si>
  <si>
    <r>
      <rPr>
        <b/>
        <i/>
        <u/>
        <sz val="12"/>
        <rFont val="Arial"/>
        <family val="2"/>
      </rPr>
      <t>County Example</t>
    </r>
    <r>
      <rPr>
        <b/>
        <sz val="12"/>
        <rFont val="Arial"/>
        <family val="2"/>
      </rPr>
      <t>:</t>
    </r>
    <r>
      <rPr>
        <sz val="12"/>
        <rFont val="Arial"/>
        <family val="2"/>
      </rPr>
      <t xml:space="preserve"> The County &amp; Entity Codes contained in Column 5, Rows 5 &amp; 6 will be the same six-digit code.</t>
    </r>
  </si>
  <si>
    <r>
      <rPr>
        <b/>
        <i/>
        <u/>
        <sz val="12"/>
        <rFont val="Arial"/>
        <family val="2"/>
      </rPr>
      <t>Cities &amp; Towns Example</t>
    </r>
    <r>
      <rPr>
        <sz val="12"/>
        <rFont val="Arial"/>
        <family val="2"/>
      </rPr>
      <t>: The County &amp; Entity Codes contained in Column 5 Rows 5 &amp; 6 will be different. Row 6 contains the six-digit County Code the City or Town is located in and Row 5 will contain the six-digit Entity Code of the City/Town.</t>
    </r>
  </si>
  <si>
    <r>
      <rPr>
        <b/>
        <i/>
        <u/>
        <sz val="12"/>
        <rFont val="Arial"/>
        <family val="2"/>
      </rPr>
      <t>Your Entity Code and County Code will auto fill into Column 5</t>
    </r>
    <r>
      <rPr>
        <i/>
        <u/>
        <sz val="12"/>
        <rFont val="Arial"/>
        <family val="2"/>
      </rPr>
      <t xml:space="preserve"> </t>
    </r>
    <r>
      <rPr>
        <sz val="12"/>
        <rFont val="Arial"/>
        <family val="2"/>
      </rPr>
      <t xml:space="preserve"> if the entity name was input correctly.</t>
    </r>
  </si>
  <si>
    <t>To ensure, to the greatest extent possible, local government financial information entered into the State Local Government Database is comparable, certain financial information of the local government must be combined by fund type (Column 1), account numbers (Column 2) and object codes (Column 3). Enter the combined total amount appearing on the accounting system on the Ledger Load Input worksheet in Column 5. Refer to the examples below.</t>
  </si>
  <si>
    <t xml:space="preserve">    contain an error message such as #REF or #NA.</t>
  </si>
  <si>
    <t xml:space="preserve">2. To ensure your information has been entered correctly, cells on the Ledger Load Input Sheet or DLL Sheet should not </t>
  </si>
  <si>
    <t xml:space="preserve">Ledger Load is not received and accepted by the statutory due date you may be subject to penalty. </t>
  </si>
  <si>
    <t>Net Pension Liability</t>
  </si>
  <si>
    <t>OPEB</t>
  </si>
  <si>
    <r>
      <rPr>
        <b/>
        <sz val="12"/>
        <rFont val="Arial"/>
        <family val="2"/>
      </rPr>
      <t>Important</t>
    </r>
    <r>
      <rPr>
        <sz val="12"/>
        <rFont val="Arial"/>
        <family val="2"/>
      </rPr>
      <t xml:space="preserve">: Liabilities, Fund Balance/Net Position, Deferred Inflow of Resources, Revenues and Other Financing Sources Accounts have a normal credit balance. The account totals will be input as </t>
    </r>
    <r>
      <rPr>
        <u/>
        <sz val="12"/>
        <rFont val="Arial"/>
        <family val="2"/>
      </rPr>
      <t>positive numbers</t>
    </r>
    <r>
      <rPr>
        <sz val="12"/>
        <rFont val="Arial"/>
        <family val="2"/>
      </rPr>
      <t xml:space="preserve"> unless they have a debit balance in your system. </t>
    </r>
  </si>
  <si>
    <t>annual financial report information that will be submitted in PDF format to the Department of</t>
  </si>
  <si>
    <r>
      <t>Amounts for Liabilities, Deferred Inflow of Resources and Fund Balance/Net Position accounts numbers</t>
    </r>
    <r>
      <rPr>
        <b/>
        <u/>
        <sz val="10"/>
        <color theme="3"/>
        <rFont val="Arial"/>
        <family val="2"/>
      </rPr>
      <t xml:space="preserve"> beginning with the same two digits</t>
    </r>
    <r>
      <rPr>
        <b/>
        <sz val="10"/>
        <color theme="3"/>
        <rFont val="Arial"/>
        <family val="2"/>
      </rPr>
      <t xml:space="preserve"> must be combined. (Exception: Acct #237000 &amp; 238000)                      </t>
    </r>
    <r>
      <rPr>
        <b/>
        <sz val="10"/>
        <color rgb="FFFF0000"/>
        <rFont val="Arial"/>
        <family val="2"/>
      </rPr>
      <t>(Enter as a positive number unless ending balance is a debit balance)</t>
    </r>
  </si>
  <si>
    <t>this form. A Database Ledger Load Form will be automatically completed. Submit the excel version of the</t>
  </si>
  <si>
    <t xml:space="preserve">   </t>
  </si>
  <si>
    <t>year-end financial information. The information is uploaded on the State Transparency Website and will be</t>
  </si>
  <si>
    <r>
      <rPr>
        <u/>
        <sz val="12"/>
        <rFont val="Arial"/>
        <family val="2"/>
      </rPr>
      <t xml:space="preserve">If </t>
    </r>
    <r>
      <rPr>
        <b/>
        <u/>
        <sz val="12"/>
        <rFont val="Arial"/>
        <family val="2"/>
      </rPr>
      <t>you are not using</t>
    </r>
    <r>
      <rPr>
        <sz val="12"/>
        <rFont val="Arial"/>
        <family val="2"/>
      </rPr>
      <t xml:space="preserve"> our Annual Financial Report form you will be required to complete this worksheet in Excel format</t>
    </r>
  </si>
  <si>
    <t>Submit either version at the same time you submit your PDF report in lieu of the Department's annual report form.</t>
  </si>
  <si>
    <t>The purpose of this data file is to create and maintain a searchable database of all county, city and town</t>
  </si>
  <si>
    <t>available for public access.</t>
  </si>
  <si>
    <t>Before submitting this excel Database Ledger Load:</t>
  </si>
  <si>
    <r>
      <t xml:space="preserve">All Counties, Cities &amp; Towns will be </t>
    </r>
    <r>
      <rPr>
        <b/>
        <sz val="12"/>
        <rFont val="Arial"/>
        <family val="2"/>
      </rPr>
      <t>required</t>
    </r>
    <r>
      <rPr>
        <sz val="12"/>
        <rFont val="Arial"/>
        <family val="2"/>
      </rPr>
      <t xml:space="preserve"> to submit a "Database Ledger Load" form in Excel or CSV format</t>
    </r>
  </si>
  <si>
    <r>
      <rPr>
        <b/>
        <u/>
        <sz val="12"/>
        <rFont val="Arial"/>
        <family val="2"/>
      </rPr>
      <t>OR</t>
    </r>
    <r>
      <rPr>
        <sz val="12"/>
        <rFont val="Arial"/>
        <family val="2"/>
      </rPr>
      <t xml:space="preserve">   you can submit a database ledger load file in CSV format produced within Black Mountain Software.</t>
    </r>
  </si>
  <si>
    <t>to the Department of Administration, Local Government Services.</t>
  </si>
  <si>
    <t>This is in addition to submitting a PDF copy of your Annual Financial Report to Local Government Services.</t>
  </si>
  <si>
    <t>Annual Financial Report at the same time you submit the PDF copy through the LGS's portal.</t>
  </si>
  <si>
    <r>
      <rPr>
        <b/>
        <sz val="12"/>
        <color rgb="FFFF0000"/>
        <rFont val="Arial"/>
        <family val="2"/>
      </rPr>
      <t xml:space="preserve">NOTE: </t>
    </r>
    <r>
      <rPr>
        <b/>
        <u/>
        <sz val="12"/>
        <rFont val="Arial"/>
        <family val="2"/>
      </rPr>
      <t>Trust funds should be reported separately from Custodial funds.</t>
    </r>
    <r>
      <rPr>
        <sz val="12"/>
        <rFont val="Arial"/>
        <family val="2"/>
      </rPr>
      <t xml:space="preserve"> Trust Funds 7000 to 7099 will be reported as Fund Code 7000 and Funds 7100 to 7999 will be reported as Fund Code 7100.</t>
    </r>
  </si>
  <si>
    <t>Version: June-2021-V21.1</t>
  </si>
  <si>
    <r>
      <rPr>
        <b/>
        <i/>
        <sz val="12"/>
        <rFont val="Arial"/>
        <family val="2"/>
      </rPr>
      <t xml:space="preserve">Example: </t>
    </r>
    <r>
      <rPr>
        <i/>
        <sz val="12"/>
        <rFont val="Arial"/>
        <family val="2"/>
      </rPr>
      <t xml:space="preserve">Fiscal year ending 2021 will be entered as </t>
    </r>
    <r>
      <rPr>
        <b/>
        <i/>
        <u/>
        <sz val="12"/>
        <rFont val="Arial"/>
        <family val="2"/>
      </rPr>
      <t>2021</t>
    </r>
    <r>
      <rPr>
        <i/>
        <sz val="12"/>
        <rFont val="Arial"/>
        <family val="2"/>
      </rPr>
      <t>.</t>
    </r>
  </si>
  <si>
    <t>Local Government Services</t>
  </si>
  <si>
    <t>If you have questions please contact LGSB for guidance by email:</t>
  </si>
  <si>
    <t xml:space="preserve">Or by phone: </t>
  </si>
  <si>
    <t>Custodial Funds - Fund #7100 - 7999</t>
  </si>
  <si>
    <t>Custodial Funds - Assets &amp; Deferred Outflow of Resources</t>
  </si>
  <si>
    <t>Custodial Funds - Liabilities &amp; Deferred Inflow of Resources</t>
  </si>
  <si>
    <t>Custodial Funds - Net Position</t>
  </si>
  <si>
    <t>310000-319999</t>
  </si>
  <si>
    <t>320000-329999</t>
  </si>
  <si>
    <t>370000-379999</t>
  </si>
  <si>
    <t>Permits/Licenses</t>
  </si>
  <si>
    <t>Intergovernmental Revenues</t>
  </si>
  <si>
    <t>Misc. Revenues</t>
  </si>
  <si>
    <t>Misc. Revenues - contributions</t>
  </si>
  <si>
    <t>Interest &amp; Investment Revenues</t>
  </si>
  <si>
    <t>310000</t>
  </si>
  <si>
    <t>362000</t>
  </si>
  <si>
    <t>366000</t>
  </si>
  <si>
    <t>370000</t>
  </si>
  <si>
    <t>380000</t>
  </si>
  <si>
    <t>390000</t>
  </si>
  <si>
    <t>380000-389999</t>
  </si>
  <si>
    <t>Other Financing Sources</t>
  </si>
  <si>
    <t>7101</t>
  </si>
  <si>
    <t>Charges for Services</t>
  </si>
  <si>
    <t>340000-349999</t>
  </si>
  <si>
    <t>All Expenses</t>
  </si>
  <si>
    <t>200-599</t>
  </si>
  <si>
    <t>Supplies, Purchased Services, etc.</t>
  </si>
  <si>
    <t>Principal</t>
  </si>
  <si>
    <t>Interest</t>
  </si>
  <si>
    <t>Other</t>
  </si>
  <si>
    <t>Custodial Funds - Expenses &amp; Other Financing Sources</t>
  </si>
  <si>
    <t>Deferred Outflows of Resources</t>
  </si>
  <si>
    <t>Penalties/Interest Delinquent Taxes</t>
  </si>
  <si>
    <t>Enterprise Funds - Net Position</t>
  </si>
  <si>
    <t>Custodial Funds - Revenues, Expenditures &amp; Other Financing Sources</t>
  </si>
  <si>
    <t>on the List-County &amp; Entity Code Worksheet.</t>
  </si>
  <si>
    <t xml:space="preserve">Step 2: Select your entity name from the drop-down box or input your entity name in Column 4 as it appears </t>
  </si>
  <si>
    <t>406-444-9101</t>
  </si>
  <si>
    <t>Instructions to complete the Database Ledger Load:</t>
  </si>
  <si>
    <t>CUSTODIAL FUND BALANCE 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</si>
</sst>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6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color indexed="10"/>
      <name val="Myriad Web"/>
      <family val="2"/>
    </font>
    <font>
      <sz val="10"/>
      <name val="Myriad Web"/>
      <family val="2"/>
    </font>
    <font>
      <b/>
      <u/>
      <sz val="10"/>
      <color indexed="12"/>
      <name val="Arial"/>
      <family val="2"/>
    </font>
    <font>
      <u/>
      <sz val="11"/>
      <color theme="10"/>
      <name val="Calibri"/>
      <family val="2"/>
      <scheme val="minor"/>
    </font>
    <font>
      <sz val="12"/>
      <name val="Arial"/>
      <family val="2"/>
    </font>
    <font>
      <sz val="10"/>
      <color theme="1"/>
      <name val="Calibri"/>
      <family val="2"/>
      <scheme val="minor"/>
    </font>
    <font>
      <sz val="12"/>
      <color theme="1"/>
      <name val="Calibri"/>
      <family val="2"/>
      <scheme val="minor"/>
    </font>
    <font>
      <b/>
      <sz val="10"/>
      <color theme="1"/>
      <name val="Myriad Web"/>
      <family val="2"/>
    </font>
    <font>
      <sz val="10"/>
      <color theme="1"/>
      <name val="Myriad Web"/>
      <family val="2"/>
    </font>
    <font>
      <b/>
      <sz val="10"/>
      <color rgb="FFFF0000"/>
      <name val="Myriad Web"/>
    </font>
    <font>
      <b/>
      <sz val="10"/>
      <color rgb="FFFF0000"/>
      <name val="Myriad Web"/>
      <family val="2"/>
    </font>
    <font>
      <b/>
      <sz val="12"/>
      <name val="Arial"/>
      <family val="2"/>
    </font>
    <font>
      <b/>
      <sz val="14"/>
      <name val="Arial"/>
      <family val="2"/>
    </font>
    <font>
      <b/>
      <sz val="11"/>
      <name val="Arial"/>
      <family val="2"/>
    </font>
    <font>
      <b/>
      <sz val="10"/>
      <name val="Arial"/>
      <family val="2"/>
    </font>
    <font>
      <sz val="8.5"/>
      <name val="Lucida Sans Unicode"/>
      <family val="2"/>
    </font>
    <font>
      <sz val="12"/>
      <name val="Calibri"/>
      <family val="2"/>
      <scheme val="minor"/>
    </font>
    <font>
      <sz val="11"/>
      <name val="Calibri"/>
      <family val="2"/>
      <scheme val="minor"/>
    </font>
    <font>
      <sz val="8"/>
      <name val="Arial"/>
      <family val="2"/>
    </font>
    <font>
      <b/>
      <sz val="12"/>
      <color theme="1"/>
      <name val="Myriad Web"/>
      <family val="2"/>
    </font>
    <font>
      <b/>
      <sz val="11"/>
      <color theme="1"/>
      <name val="Myriad Web"/>
      <family val="2"/>
    </font>
    <font>
      <sz val="10"/>
      <name val="Myriad Web"/>
    </font>
    <font>
      <b/>
      <sz val="12"/>
      <name val="Myriad Web"/>
      <family val="2"/>
    </font>
    <font>
      <b/>
      <sz val="10"/>
      <name val="Myriad Web"/>
    </font>
    <font>
      <u/>
      <sz val="12"/>
      <name val="Arial"/>
      <family val="2"/>
    </font>
    <font>
      <b/>
      <u/>
      <sz val="12"/>
      <name val="Arial"/>
      <family val="2"/>
    </font>
    <font>
      <sz val="10"/>
      <color theme="1"/>
      <name val="Myriad Web"/>
    </font>
    <font>
      <b/>
      <sz val="11"/>
      <color theme="1"/>
      <name val="Myriad Web"/>
    </font>
    <font>
      <i/>
      <u/>
      <sz val="12"/>
      <name val="Arial"/>
      <family val="2"/>
    </font>
    <font>
      <sz val="11.5"/>
      <name val="Arial"/>
      <family val="2"/>
    </font>
    <font>
      <u/>
      <sz val="10"/>
      <name val="Arial"/>
      <family val="2"/>
    </font>
    <font>
      <b/>
      <sz val="10"/>
      <color rgb="FFFF0000"/>
      <name val="Arial"/>
      <family val="2"/>
    </font>
    <font>
      <b/>
      <i/>
      <u/>
      <sz val="12"/>
      <name val="Arial"/>
      <family val="2"/>
    </font>
    <font>
      <sz val="12"/>
      <name val="Myriad Web"/>
    </font>
    <font>
      <b/>
      <u/>
      <sz val="12"/>
      <name val="Myriad Web"/>
    </font>
    <font>
      <sz val="12"/>
      <name val="Myriad Web"/>
      <family val="2"/>
    </font>
    <font>
      <b/>
      <sz val="16"/>
      <name val="Arial"/>
      <family val="2"/>
    </font>
    <font>
      <sz val="9"/>
      <color indexed="81"/>
      <name val="Tahoma"/>
      <family val="2"/>
    </font>
    <font>
      <b/>
      <sz val="9"/>
      <color indexed="81"/>
      <name val="Tahoma"/>
      <family val="2"/>
    </font>
    <font>
      <sz val="10"/>
      <name val="Arial"/>
      <family val="2"/>
    </font>
    <font>
      <i/>
      <sz val="12"/>
      <name val="Arial"/>
      <family val="2"/>
    </font>
    <font>
      <b/>
      <sz val="10"/>
      <color theme="3"/>
      <name val="Arial"/>
      <family val="2"/>
    </font>
    <font>
      <b/>
      <u/>
      <sz val="10"/>
      <color theme="3"/>
      <name val="Arial"/>
      <family val="2"/>
    </font>
    <font>
      <sz val="10"/>
      <color theme="0"/>
      <name val="Myriad Web"/>
      <family val="2"/>
    </font>
    <font>
      <b/>
      <sz val="12"/>
      <color theme="1"/>
      <name val="Arial"/>
      <family val="2"/>
    </font>
    <font>
      <b/>
      <sz val="10"/>
      <color theme="1"/>
      <name val="Arial"/>
      <family val="2"/>
    </font>
    <font>
      <b/>
      <u/>
      <sz val="10"/>
      <name val="Myriad Web"/>
    </font>
    <font>
      <u/>
      <sz val="10"/>
      <name val="Myriad Web"/>
    </font>
    <font>
      <b/>
      <u/>
      <sz val="10"/>
      <color theme="1"/>
      <name val="Arial"/>
      <family val="2"/>
    </font>
    <font>
      <b/>
      <sz val="11"/>
      <name val="Myriad Web"/>
    </font>
    <font>
      <b/>
      <sz val="12"/>
      <name val="Myriad Web"/>
    </font>
    <font>
      <b/>
      <i/>
      <sz val="12"/>
      <name val="Arial"/>
      <family val="2"/>
    </font>
    <font>
      <b/>
      <sz val="12"/>
      <color rgb="FFFF0000"/>
      <name val="Arial"/>
      <family val="2"/>
    </font>
    <font>
      <u/>
      <sz val="10"/>
      <color theme="10"/>
      <name val="Arial"/>
      <family val="2"/>
    </font>
    <font>
      <u/>
      <sz val="12"/>
      <color theme="10"/>
      <name val="Arial"/>
      <family val="2"/>
    </font>
  </fonts>
  <fills count="13">
    <fill>
      <patternFill patternType="none"/>
    </fill>
    <fill>
      <patternFill patternType="gray125"/>
    </fill>
    <fill>
      <patternFill patternType="solid">
        <fgColor indexed="41"/>
        <bgColor indexed="64"/>
      </patternFill>
    </fill>
    <fill>
      <patternFill patternType="solid">
        <fgColor rgb="FFFFCC99"/>
        <bgColor indexed="64"/>
      </patternFill>
    </fill>
    <fill>
      <patternFill patternType="solid">
        <fgColor rgb="FFFFFF99"/>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DE9D9"/>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79998168889431442"/>
        <bgColor indexed="64"/>
      </patternFill>
    </fill>
  </fills>
  <borders count="27">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bottom style="medium">
        <color indexed="64"/>
      </bottom>
      <diagonal/>
    </border>
    <border>
      <left/>
      <right style="thin">
        <color auto="1"/>
      </right>
      <top/>
      <bottom/>
      <diagonal/>
    </border>
    <border>
      <left style="thin">
        <color indexed="64"/>
      </left>
      <right/>
      <top style="thin">
        <color indexed="64"/>
      </top>
      <bottom/>
      <diagonal/>
    </border>
    <border>
      <left style="thin">
        <color indexed="64"/>
      </left>
      <right/>
      <top/>
      <bottom/>
      <diagonal/>
    </border>
    <border>
      <left/>
      <right/>
      <top/>
      <bottom style="double">
        <color indexed="64"/>
      </bottom>
      <diagonal/>
    </border>
  </borders>
  <cellStyleXfs count="198">
    <xf numFmtId="0" fontId="0" fillId="0" borderId="0"/>
    <xf numFmtId="42"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1" fillId="0" borderId="0" applyNumberFormat="0" applyFill="0" applyBorder="0" applyAlignment="0" applyProtection="0">
      <alignment vertical="top"/>
      <protection locked="0"/>
    </xf>
    <xf numFmtId="0" fontId="12" fillId="0" borderId="0" applyNumberFormat="0" applyFill="0" applyBorder="0" applyAlignment="0" applyProtection="0"/>
    <xf numFmtId="0" fontId="8" fillId="0" borderId="0"/>
    <xf numFmtId="0" fontId="13" fillId="0" borderId="0"/>
    <xf numFmtId="0" fontId="13" fillId="0" borderId="0"/>
    <xf numFmtId="0" fontId="13" fillId="0" borderId="0"/>
    <xf numFmtId="0" fontId="7" fillId="0" borderId="0"/>
    <xf numFmtId="0" fontId="7" fillId="0" borderId="0"/>
    <xf numFmtId="0" fontId="8" fillId="0" borderId="0"/>
    <xf numFmtId="0" fontId="7" fillId="0" borderId="0"/>
    <xf numFmtId="0" fontId="8" fillId="0" borderId="0"/>
    <xf numFmtId="0" fontId="14" fillId="0" borderId="0"/>
    <xf numFmtId="0" fontId="14" fillId="0" borderId="0"/>
    <xf numFmtId="0" fontId="13" fillId="0" borderId="0"/>
    <xf numFmtId="0" fontId="13"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48" fillId="0" borderId="0"/>
    <xf numFmtId="0" fontId="8"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applyNumberFormat="0" applyFill="0" applyBorder="0" applyAlignment="0" applyProtection="0"/>
  </cellStyleXfs>
  <cellXfs count="268">
    <xf numFmtId="0" fontId="0" fillId="0" borderId="0" xfId="0"/>
    <xf numFmtId="0" fontId="10" fillId="0" borderId="0" xfId="0" applyFont="1" applyProtection="1"/>
    <xf numFmtId="0" fontId="10" fillId="0" borderId="0" xfId="0" applyFont="1" applyAlignment="1" applyProtection="1"/>
    <xf numFmtId="49" fontId="10" fillId="0" borderId="0" xfId="0" applyNumberFormat="1" applyFont="1" applyProtection="1"/>
    <xf numFmtId="49" fontId="16" fillId="2" borderId="4" xfId="0" applyNumberFormat="1" applyFont="1" applyFill="1" applyBorder="1" applyAlignment="1" applyProtection="1">
      <alignment horizontal="center"/>
    </xf>
    <xf numFmtId="0" fontId="17" fillId="0" borderId="0" xfId="0" applyFont="1" applyAlignment="1" applyProtection="1">
      <alignment horizontal="center"/>
    </xf>
    <xf numFmtId="49" fontId="16" fillId="2" borderId="5" xfId="0" applyNumberFormat="1" applyFont="1" applyFill="1" applyBorder="1" applyAlignment="1" applyProtection="1">
      <alignment horizontal="center"/>
    </xf>
    <xf numFmtId="49" fontId="16" fillId="2" borderId="5" xfId="0" applyNumberFormat="1" applyFont="1" applyFill="1" applyBorder="1" applyAlignment="1" applyProtection="1">
      <alignment horizontal="center" wrapText="1"/>
    </xf>
    <xf numFmtId="49" fontId="16" fillId="2" borderId="6" xfId="0" applyNumberFormat="1" applyFont="1" applyFill="1" applyBorder="1" applyAlignment="1" applyProtection="1">
      <alignment horizontal="center"/>
    </xf>
    <xf numFmtId="0" fontId="21" fillId="0" borderId="0" xfId="0" applyFont="1"/>
    <xf numFmtId="0" fontId="22" fillId="0" borderId="8" xfId="0" applyFont="1" applyBorder="1"/>
    <xf numFmtId="0" fontId="8" fillId="0" borderId="0" xfId="0" applyFont="1"/>
    <xf numFmtId="0" fontId="23" fillId="0" borderId="0" xfId="0" applyFont="1"/>
    <xf numFmtId="0" fontId="21" fillId="0" borderId="0" xfId="0" applyFont="1" applyAlignment="1">
      <alignment wrapText="1"/>
    </xf>
    <xf numFmtId="0" fontId="15" fillId="0" borderId="8" xfId="17" applyFont="1" applyFill="1" applyBorder="1"/>
    <xf numFmtId="0" fontId="6" fillId="5" borderId="0" xfId="17" applyFont="1" applyFill="1"/>
    <xf numFmtId="0" fontId="6" fillId="7" borderId="0" xfId="17" applyFont="1" applyFill="1"/>
    <xf numFmtId="0" fontId="23" fillId="0" borderId="0" xfId="0" applyFont="1" applyAlignment="1">
      <alignment horizontal="center"/>
    </xf>
    <xf numFmtId="0" fontId="23" fillId="0" borderId="0" xfId="0" quotePrefix="1" applyFont="1" applyAlignment="1">
      <alignment horizontal="center"/>
    </xf>
    <xf numFmtId="49" fontId="29" fillId="2" borderId="6" xfId="0" applyNumberFormat="1" applyFont="1" applyFill="1" applyBorder="1" applyAlignment="1" applyProtection="1">
      <alignment horizontal="center" wrapText="1"/>
    </xf>
    <xf numFmtId="49" fontId="31" fillId="2" borderId="0" xfId="0" applyNumberFormat="1" applyFont="1" applyFill="1" applyAlignment="1" applyProtection="1">
      <alignment horizontal="center"/>
    </xf>
    <xf numFmtId="49" fontId="28" fillId="2" borderId="5" xfId="0" applyNumberFormat="1" applyFont="1" applyFill="1" applyBorder="1" applyAlignment="1" applyProtection="1">
      <alignment horizontal="center" wrapText="1"/>
    </xf>
    <xf numFmtId="49" fontId="29" fillId="2" borderId="5" xfId="0" applyNumberFormat="1" applyFont="1" applyFill="1" applyBorder="1" applyAlignment="1" applyProtection="1">
      <alignment horizontal="center" wrapText="1"/>
    </xf>
    <xf numFmtId="49" fontId="32" fillId="0" borderId="0" xfId="0" applyNumberFormat="1" applyFont="1" applyProtection="1"/>
    <xf numFmtId="49" fontId="35" fillId="2" borderId="4" xfId="0" applyNumberFormat="1" applyFont="1" applyFill="1" applyBorder="1" applyAlignment="1" applyProtection="1">
      <alignment horizontal="center"/>
    </xf>
    <xf numFmtId="49" fontId="36" fillId="2" borderId="5" xfId="0" applyNumberFormat="1" applyFont="1" applyFill="1" applyBorder="1" applyAlignment="1" applyProtection="1">
      <alignment horizontal="center"/>
    </xf>
    <xf numFmtId="0" fontId="15" fillId="0" borderId="0" xfId="17" applyFont="1" applyFill="1" applyBorder="1"/>
    <xf numFmtId="0" fontId="20" fillId="0" borderId="3" xfId="0" applyFont="1" applyFill="1" applyBorder="1"/>
    <xf numFmtId="0" fontId="20" fillId="0" borderId="3" xfId="0" applyFont="1" applyBorder="1"/>
    <xf numFmtId="49" fontId="29" fillId="2" borderId="6" xfId="0" applyNumberFormat="1" applyFont="1" applyFill="1" applyBorder="1" applyAlignment="1" applyProtection="1">
      <alignment horizontal="center"/>
    </xf>
    <xf numFmtId="0" fontId="6" fillId="9" borderId="0" xfId="17" applyFont="1" applyFill="1"/>
    <xf numFmtId="49" fontId="9" fillId="3" borderId="1" xfId="0" applyNumberFormat="1" applyFont="1" applyFill="1" applyBorder="1" applyProtection="1"/>
    <xf numFmtId="49" fontId="19" fillId="3" borderId="0" xfId="0" applyNumberFormat="1" applyFont="1" applyFill="1" applyProtection="1"/>
    <xf numFmtId="49" fontId="9" fillId="3" borderId="1" xfId="0" applyNumberFormat="1" applyFont="1" applyFill="1" applyBorder="1" applyAlignment="1" applyProtection="1">
      <alignment wrapText="1"/>
    </xf>
    <xf numFmtId="0" fontId="13" fillId="0" borderId="0" xfId="0" applyFont="1" applyProtection="1"/>
    <xf numFmtId="0" fontId="23" fillId="0" borderId="0" xfId="0" applyFont="1" applyProtection="1"/>
    <xf numFmtId="0" fontId="13" fillId="0" borderId="0" xfId="0" applyFont="1" applyBorder="1" applyProtection="1"/>
    <xf numFmtId="0" fontId="21" fillId="0" borderId="7" xfId="0" applyFont="1" applyBorder="1" applyProtection="1"/>
    <xf numFmtId="0" fontId="13" fillId="0" borderId="12" xfId="0" applyFont="1" applyBorder="1" applyProtection="1"/>
    <xf numFmtId="0" fontId="13" fillId="0" borderId="13" xfId="0" applyFont="1" applyBorder="1" applyProtection="1"/>
    <xf numFmtId="0" fontId="13" fillId="0" borderId="0" xfId="0" applyFont="1" applyFill="1" applyBorder="1" applyAlignment="1" applyProtection="1"/>
    <xf numFmtId="0" fontId="13" fillId="0" borderId="0" xfId="0" applyFont="1" applyFill="1" applyProtection="1"/>
    <xf numFmtId="0" fontId="20" fillId="0" borderId="0" xfId="0" applyFont="1" applyProtection="1"/>
    <xf numFmtId="0" fontId="27" fillId="0" borderId="0" xfId="0" applyFont="1" applyFill="1" applyProtection="1"/>
    <xf numFmtId="0" fontId="39" fillId="0" borderId="0" xfId="0" applyFont="1" applyAlignment="1" applyProtection="1">
      <alignment horizontal="center"/>
    </xf>
    <xf numFmtId="0" fontId="13" fillId="0" borderId="0" xfId="0" applyFont="1" applyAlignment="1" applyProtection="1">
      <alignment horizontal="center"/>
    </xf>
    <xf numFmtId="0" fontId="13" fillId="0" borderId="8" xfId="0" applyFont="1" applyBorder="1" applyAlignment="1" applyProtection="1">
      <alignment horizontal="center"/>
    </xf>
    <xf numFmtId="0" fontId="25" fillId="5" borderId="0" xfId="0" quotePrefix="1" applyFont="1" applyFill="1" applyAlignment="1" applyProtection="1">
      <alignment horizontal="center"/>
    </xf>
    <xf numFmtId="0" fontId="15" fillId="7" borderId="0" xfId="17" quotePrefix="1" applyFont="1" applyFill="1" applyAlignment="1" applyProtection="1">
      <alignment horizontal="center"/>
    </xf>
    <xf numFmtId="0" fontId="13" fillId="0" borderId="0" xfId="0" applyFont="1" applyBorder="1" applyAlignment="1" applyProtection="1">
      <alignment wrapText="1"/>
    </xf>
    <xf numFmtId="0" fontId="38" fillId="0" borderId="0" xfId="0" applyFont="1" applyProtection="1"/>
    <xf numFmtId="0" fontId="20" fillId="0" borderId="0" xfId="0" applyFont="1" applyBorder="1" applyAlignment="1" applyProtection="1">
      <alignment wrapText="1"/>
    </xf>
    <xf numFmtId="49" fontId="10" fillId="4" borderId="4" xfId="0" applyNumberFormat="1" applyFont="1" applyFill="1" applyBorder="1" applyAlignment="1" applyProtection="1">
      <alignment wrapText="1"/>
    </xf>
    <xf numFmtId="49" fontId="10" fillId="4" borderId="1" xfId="0" applyNumberFormat="1" applyFont="1" applyFill="1" applyBorder="1" applyAlignment="1" applyProtection="1">
      <alignment wrapText="1"/>
    </xf>
    <xf numFmtId="0" fontId="20" fillId="0" borderId="0" xfId="0" applyFont="1" applyAlignment="1" applyProtection="1">
      <alignment horizontal="center"/>
    </xf>
    <xf numFmtId="0" fontId="41" fillId="0" borderId="0" xfId="0" applyFont="1" applyProtection="1"/>
    <xf numFmtId="0" fontId="34" fillId="0" borderId="0" xfId="0" applyFont="1" applyAlignment="1" applyProtection="1">
      <alignment horizontal="center"/>
    </xf>
    <xf numFmtId="0" fontId="34" fillId="0" borderId="0" xfId="0" applyFont="1" applyAlignment="1" applyProtection="1">
      <alignment horizontal="left"/>
    </xf>
    <xf numFmtId="0" fontId="13" fillId="0" borderId="0" xfId="0" quotePrefix="1" applyFont="1" applyAlignment="1" applyProtection="1">
      <alignment horizontal="center"/>
    </xf>
    <xf numFmtId="0" fontId="13" fillId="0" borderId="0" xfId="0" quotePrefix="1" applyFont="1" applyAlignment="1" applyProtection="1">
      <alignment horizontal="left"/>
    </xf>
    <xf numFmtId="0" fontId="20" fillId="0" borderId="0" xfId="0" quotePrefix="1" applyFont="1" applyAlignment="1" applyProtection="1">
      <alignment horizontal="left" indent="2"/>
    </xf>
    <xf numFmtId="0" fontId="13" fillId="0" borderId="0" xfId="0" quotePrefix="1" applyFont="1" applyAlignment="1" applyProtection="1">
      <alignment horizontal="left" indent="2"/>
    </xf>
    <xf numFmtId="49" fontId="42" fillId="3" borderId="1" xfId="0" applyNumberFormat="1" applyFont="1" applyFill="1" applyBorder="1" applyAlignment="1" applyProtection="1">
      <alignment wrapText="1"/>
    </xf>
    <xf numFmtId="49" fontId="42" fillId="3" borderId="4" xfId="0" applyNumberFormat="1" applyFont="1" applyFill="1" applyBorder="1" applyAlignment="1" applyProtection="1">
      <alignment wrapText="1"/>
    </xf>
    <xf numFmtId="49" fontId="43" fillId="3" borderId="1" xfId="0" applyNumberFormat="1" applyFont="1" applyFill="1" applyBorder="1" applyAlignment="1" applyProtection="1">
      <alignment wrapText="1"/>
    </xf>
    <xf numFmtId="14" fontId="13" fillId="0" borderId="0" xfId="0" applyNumberFormat="1" applyFont="1" applyAlignment="1" applyProtection="1">
      <alignment horizontal="left"/>
    </xf>
    <xf numFmtId="0" fontId="45" fillId="0" borderId="0" xfId="0" applyFont="1"/>
    <xf numFmtId="0" fontId="9" fillId="3" borderId="1" xfId="0" applyNumberFormat="1" applyFont="1" applyFill="1" applyBorder="1" applyProtection="1"/>
    <xf numFmtId="0" fontId="31" fillId="4" borderId="0" xfId="0" applyNumberFormat="1" applyFont="1" applyFill="1" applyAlignment="1" applyProtection="1">
      <alignment horizontal="center"/>
    </xf>
    <xf numFmtId="0" fontId="10" fillId="0" borderId="0" xfId="0" applyNumberFormat="1" applyFont="1" applyProtection="1"/>
    <xf numFmtId="0" fontId="0" fillId="0" borderId="2" xfId="0" applyBorder="1" applyProtection="1"/>
    <xf numFmtId="0" fontId="23" fillId="0" borderId="5" xfId="0" applyFont="1" applyBorder="1" applyAlignment="1" applyProtection="1">
      <alignment horizontal="center"/>
    </xf>
    <xf numFmtId="0" fontId="0" fillId="0" borderId="8" xfId="0" applyBorder="1" applyProtection="1"/>
    <xf numFmtId="0" fontId="23" fillId="0" borderId="4" xfId="0" applyFont="1" applyBorder="1" applyAlignment="1" applyProtection="1">
      <alignment horizontal="center"/>
    </xf>
    <xf numFmtId="0" fontId="0" fillId="0" borderId="0" xfId="0" applyProtection="1"/>
    <xf numFmtId="0" fontId="0" fillId="0" borderId="6" xfId="0" applyBorder="1" applyProtection="1"/>
    <xf numFmtId="0" fontId="23" fillId="0" borderId="0" xfId="0" applyFont="1" applyAlignment="1" applyProtection="1">
      <alignment horizontal="right"/>
    </xf>
    <xf numFmtId="0" fontId="0" fillId="0" borderId="6" xfId="0" applyNumberFormat="1" applyBorder="1" applyProtection="1"/>
    <xf numFmtId="0" fontId="0" fillId="0" borderId="4" xfId="0" applyNumberFormat="1" applyBorder="1" applyProtection="1"/>
    <xf numFmtId="0" fontId="0" fillId="9" borderId="1" xfId="0" applyNumberFormat="1" applyFill="1" applyBorder="1" applyProtection="1"/>
    <xf numFmtId="0" fontId="40" fillId="0" borderId="0" xfId="0" applyFont="1" applyAlignment="1" applyProtection="1">
      <alignment horizontal="right"/>
    </xf>
    <xf numFmtId="0" fontId="40" fillId="0" borderId="15" xfId="0" applyNumberFormat="1" applyFont="1" applyBorder="1" applyProtection="1"/>
    <xf numFmtId="49" fontId="16" fillId="6" borderId="4" xfId="0" applyNumberFormat="1" applyFont="1" applyFill="1" applyBorder="1" applyAlignment="1" applyProtection="1">
      <alignment horizontal="center"/>
    </xf>
    <xf numFmtId="49" fontId="16" fillId="6" borderId="9" xfId="0" applyNumberFormat="1" applyFont="1" applyFill="1" applyBorder="1" applyAlignment="1" applyProtection="1">
      <alignment horizontal="center"/>
    </xf>
    <xf numFmtId="49" fontId="30" fillId="0" borderId="0" xfId="0" applyNumberFormat="1" applyFont="1" applyFill="1" applyBorder="1" applyAlignment="1" applyProtection="1">
      <alignment horizontal="center" wrapText="1"/>
    </xf>
    <xf numFmtId="49" fontId="10" fillId="0" borderId="0" xfId="0" applyNumberFormat="1" applyFont="1" applyFill="1" applyProtection="1"/>
    <xf numFmtId="49" fontId="30" fillId="0" borderId="0" xfId="0" applyNumberFormat="1" applyFont="1" applyFill="1" applyProtection="1"/>
    <xf numFmtId="49" fontId="10" fillId="0" borderId="4" xfId="0" applyNumberFormat="1" applyFont="1" applyFill="1" applyBorder="1" applyProtection="1"/>
    <xf numFmtId="49" fontId="10" fillId="0" borderId="9" xfId="0" applyNumberFormat="1" applyFont="1" applyFill="1" applyBorder="1" applyProtection="1"/>
    <xf numFmtId="49" fontId="10" fillId="0" borderId="1" xfId="0" applyNumberFormat="1" applyFont="1" applyFill="1" applyBorder="1" applyProtection="1"/>
    <xf numFmtId="49" fontId="10" fillId="0" borderId="1" xfId="0" applyNumberFormat="1" applyFont="1" applyFill="1" applyBorder="1" applyAlignment="1" applyProtection="1">
      <alignment wrapText="1"/>
    </xf>
    <xf numFmtId="49" fontId="10" fillId="0" borderId="4" xfId="0" applyNumberFormat="1" applyFont="1" applyFill="1" applyBorder="1" applyAlignment="1" applyProtection="1">
      <alignment horizontal="right"/>
    </xf>
    <xf numFmtId="49" fontId="10" fillId="0" borderId="1" xfId="0" applyNumberFormat="1" applyFont="1" applyFill="1" applyBorder="1" applyAlignment="1" applyProtection="1">
      <alignment horizontal="right"/>
    </xf>
    <xf numFmtId="49" fontId="10" fillId="0" borderId="1" xfId="0" quotePrefix="1" applyNumberFormat="1" applyFont="1" applyFill="1" applyBorder="1" applyAlignment="1" applyProtection="1">
      <alignment wrapText="1"/>
    </xf>
    <xf numFmtId="49" fontId="30" fillId="0" borderId="3" xfId="0" applyNumberFormat="1" applyFont="1" applyFill="1" applyBorder="1" applyAlignment="1" applyProtection="1">
      <alignment horizontal="center" wrapText="1"/>
    </xf>
    <xf numFmtId="49" fontId="28" fillId="0" borderId="5" xfId="0" applyNumberFormat="1" applyFont="1" applyFill="1" applyBorder="1" applyAlignment="1" applyProtection="1">
      <alignment horizontal="center" wrapText="1"/>
    </xf>
    <xf numFmtId="49" fontId="29" fillId="0" borderId="5" xfId="0" applyNumberFormat="1" applyFont="1" applyFill="1" applyBorder="1" applyAlignment="1" applyProtection="1">
      <alignment horizontal="center" wrapText="1"/>
    </xf>
    <xf numFmtId="49" fontId="16" fillId="0" borderId="4" xfId="0" applyNumberFormat="1" applyFont="1" applyFill="1" applyBorder="1" applyAlignment="1" applyProtection="1">
      <alignment horizontal="center"/>
    </xf>
    <xf numFmtId="49" fontId="9" fillId="0" borderId="1" xfId="0" applyNumberFormat="1" applyFont="1" applyFill="1" applyBorder="1" applyProtection="1"/>
    <xf numFmtId="49" fontId="31" fillId="0" borderId="0" xfId="0" applyNumberFormat="1" applyFont="1" applyFill="1" applyAlignment="1" applyProtection="1">
      <alignment horizontal="center"/>
    </xf>
    <xf numFmtId="49" fontId="18" fillId="0" borderId="3" xfId="0" applyNumberFormat="1" applyFont="1" applyFill="1" applyBorder="1" applyAlignment="1" applyProtection="1">
      <alignment horizontal="center" wrapText="1"/>
    </xf>
    <xf numFmtId="49" fontId="29" fillId="0" borderId="6" xfId="0" applyNumberFormat="1" applyFont="1" applyFill="1" applyBorder="1" applyAlignment="1" applyProtection="1">
      <alignment horizontal="center" wrapText="1"/>
    </xf>
    <xf numFmtId="49" fontId="29" fillId="0" borderId="6" xfId="0" applyNumberFormat="1" applyFont="1" applyFill="1" applyBorder="1" applyAlignment="1" applyProtection="1">
      <alignment horizontal="center"/>
    </xf>
    <xf numFmtId="49" fontId="10" fillId="0" borderId="4" xfId="0" quotePrefix="1" applyNumberFormat="1" applyFont="1" applyFill="1" applyBorder="1" applyAlignment="1" applyProtection="1">
      <alignment wrapText="1"/>
    </xf>
    <xf numFmtId="49" fontId="18" fillId="0" borderId="7" xfId="0" applyNumberFormat="1" applyFont="1" applyFill="1" applyBorder="1" applyAlignment="1" applyProtection="1">
      <alignment horizontal="center" wrapText="1"/>
    </xf>
    <xf numFmtId="49" fontId="10" fillId="0" borderId="8" xfId="0" applyNumberFormat="1" applyFont="1" applyFill="1" applyBorder="1" applyProtection="1"/>
    <xf numFmtId="49" fontId="16" fillId="0" borderId="2" xfId="0" applyNumberFormat="1" applyFont="1" applyFill="1" applyBorder="1" applyAlignment="1" applyProtection="1">
      <alignment horizontal="center"/>
    </xf>
    <xf numFmtId="49" fontId="10" fillId="0" borderId="0" xfId="0" applyNumberFormat="1" applyFont="1" applyFill="1" applyBorder="1" applyProtection="1"/>
    <xf numFmtId="49" fontId="10" fillId="0" borderId="10" xfId="0" applyNumberFormat="1" applyFont="1" applyFill="1" applyBorder="1" applyAlignment="1" applyProtection="1">
      <alignment wrapText="1"/>
    </xf>
    <xf numFmtId="49" fontId="16" fillId="0" borderId="0" xfId="0" applyNumberFormat="1" applyFont="1" applyFill="1" applyBorder="1" applyAlignment="1" applyProtection="1">
      <alignment horizontal="center"/>
    </xf>
    <xf numFmtId="49" fontId="35" fillId="0" borderId="3" xfId="0" applyNumberFormat="1" applyFont="1" applyFill="1" applyBorder="1" applyAlignment="1" applyProtection="1">
      <alignment horizontal="center" vertical="center" wrapText="1"/>
    </xf>
    <xf numFmtId="49" fontId="30" fillId="0" borderId="0" xfId="0" applyNumberFormat="1" applyFont="1" applyFill="1" applyBorder="1" applyProtection="1"/>
    <xf numFmtId="49" fontId="10" fillId="0" borderId="4" xfId="0" applyNumberFormat="1" applyFont="1" applyFill="1" applyBorder="1" applyAlignment="1" applyProtection="1">
      <alignment wrapText="1"/>
    </xf>
    <xf numFmtId="0" fontId="49" fillId="0" borderId="0" xfId="0" applyFont="1" applyProtection="1"/>
    <xf numFmtId="0" fontId="13" fillId="4" borderId="0" xfId="0" applyFont="1" applyFill="1" applyProtection="1"/>
    <xf numFmtId="49" fontId="32" fillId="6" borderId="20" xfId="0" applyNumberFormat="1" applyFont="1" applyFill="1" applyBorder="1" applyAlignment="1" applyProtection="1">
      <alignment horizontal="center" wrapText="1"/>
    </xf>
    <xf numFmtId="0" fontId="32" fillId="6" borderId="20" xfId="0" applyNumberFormat="1" applyFont="1" applyFill="1" applyBorder="1" applyAlignment="1" applyProtection="1">
      <alignment horizontal="center" wrapText="1"/>
    </xf>
    <xf numFmtId="0" fontId="50" fillId="0" borderId="3" xfId="0" applyFont="1" applyBorder="1" applyAlignment="1" applyProtection="1">
      <alignment horizontal="center" wrapText="1"/>
    </xf>
    <xf numFmtId="0" fontId="50" fillId="0" borderId="3" xfId="0" applyFont="1" applyBorder="1" applyAlignment="1" applyProtection="1">
      <alignment wrapText="1"/>
    </xf>
    <xf numFmtId="4" fontId="10" fillId="4" borderId="1" xfId="0" applyNumberFormat="1" applyFont="1" applyFill="1" applyBorder="1" applyAlignment="1" applyProtection="1">
      <alignment wrapText="1"/>
      <protection locked="0"/>
    </xf>
    <xf numFmtId="4" fontId="10" fillId="4" borderId="1" xfId="0" applyNumberFormat="1" applyFont="1" applyFill="1" applyBorder="1" applyProtection="1">
      <protection locked="0"/>
    </xf>
    <xf numFmtId="49" fontId="18" fillId="10" borderId="4" xfId="0" applyNumberFormat="1" applyFont="1" applyFill="1" applyBorder="1" applyAlignment="1" applyProtection="1">
      <alignment horizontal="center" wrapText="1"/>
    </xf>
    <xf numFmtId="49" fontId="10" fillId="0" borderId="10" xfId="0" quotePrefix="1" applyNumberFormat="1" applyFont="1" applyFill="1" applyBorder="1" applyAlignment="1" applyProtection="1">
      <alignment wrapText="1"/>
    </xf>
    <xf numFmtId="49" fontId="9" fillId="3" borderId="1" xfId="32" applyNumberFormat="1" applyFont="1" applyFill="1" applyBorder="1" applyProtection="1"/>
    <xf numFmtId="49" fontId="9" fillId="2" borderId="1" xfId="32" applyNumberFormat="1" applyFont="1" applyFill="1" applyBorder="1" applyProtection="1"/>
    <xf numFmtId="49" fontId="9" fillId="2" borderId="17" xfId="32" applyNumberFormat="1" applyFont="1" applyFill="1" applyBorder="1" applyProtection="1"/>
    <xf numFmtId="49" fontId="9" fillId="2" borderId="18" xfId="32" applyNumberFormat="1" applyFont="1" applyFill="1" applyBorder="1" applyProtection="1"/>
    <xf numFmtId="49" fontId="9" fillId="2" borderId="19" xfId="32" applyNumberFormat="1" applyFont="1" applyFill="1" applyBorder="1" applyProtection="1"/>
    <xf numFmtId="49" fontId="9" fillId="2" borderId="20" xfId="32" applyNumberFormat="1" applyFont="1" applyFill="1" applyBorder="1" applyProtection="1"/>
    <xf numFmtId="49" fontId="32" fillId="4" borderId="8" xfId="0" applyNumberFormat="1" applyFont="1" applyFill="1" applyBorder="1" applyAlignment="1" applyProtection="1">
      <alignment horizontal="center" wrapText="1"/>
      <protection locked="0"/>
    </xf>
    <xf numFmtId="49" fontId="32" fillId="4" borderId="14" xfId="0" applyNumberFormat="1" applyFont="1" applyFill="1" applyBorder="1" applyAlignment="1" applyProtection="1">
      <alignment horizontal="center" wrapText="1"/>
      <protection locked="0"/>
    </xf>
    <xf numFmtId="0" fontId="10" fillId="0" borderId="0" xfId="0" applyFont="1" applyProtection="1">
      <protection locked="0"/>
    </xf>
    <xf numFmtId="4" fontId="10" fillId="4" borderId="1" xfId="0" quotePrefix="1" applyNumberFormat="1" applyFont="1" applyFill="1" applyBorder="1" applyAlignment="1" applyProtection="1">
      <alignment wrapText="1"/>
      <protection locked="0"/>
    </xf>
    <xf numFmtId="0" fontId="17" fillId="0" borderId="0" xfId="0" applyFont="1" applyAlignment="1" applyProtection="1">
      <alignment horizontal="center"/>
      <protection locked="0"/>
    </xf>
    <xf numFmtId="0" fontId="13" fillId="0" borderId="0" xfId="0" applyFont="1" applyBorder="1" applyAlignment="1" applyProtection="1">
      <alignment horizontal="left" wrapText="1"/>
    </xf>
    <xf numFmtId="49" fontId="52" fillId="0" borderId="0" xfId="0" applyNumberFormat="1" applyFont="1" applyProtection="1"/>
    <xf numFmtId="49" fontId="42" fillId="3" borderId="20" xfId="0" applyNumberFormat="1" applyFont="1" applyFill="1" applyBorder="1" applyAlignment="1" applyProtection="1">
      <alignment wrapText="1"/>
    </xf>
    <xf numFmtId="0" fontId="53" fillId="0" borderId="3" xfId="0" applyFont="1" applyBorder="1" applyAlignment="1" applyProtection="1">
      <alignment horizontal="center" wrapText="1"/>
    </xf>
    <xf numFmtId="0" fontId="54" fillId="0" borderId="3" xfId="0" applyFont="1" applyBorder="1" applyAlignment="1" applyProtection="1">
      <alignment horizontal="center" wrapText="1"/>
    </xf>
    <xf numFmtId="49" fontId="10" fillId="0" borderId="20" xfId="0" applyNumberFormat="1" applyFont="1" applyFill="1" applyBorder="1" applyProtection="1"/>
    <xf numFmtId="0" fontId="23" fillId="0" borderId="3" xfId="0" applyFont="1" applyBorder="1" applyAlignment="1" applyProtection="1">
      <alignment horizontal="center" wrapText="1"/>
    </xf>
    <xf numFmtId="49" fontId="42" fillId="0" borderId="0" xfId="0" applyNumberFormat="1" applyFont="1" applyFill="1" applyBorder="1" applyAlignment="1" applyProtection="1">
      <alignment wrapText="1"/>
    </xf>
    <xf numFmtId="49" fontId="10" fillId="0" borderId="0" xfId="0" applyNumberFormat="1" applyFont="1" applyFill="1" applyBorder="1" applyAlignment="1" applyProtection="1">
      <alignment wrapText="1"/>
    </xf>
    <xf numFmtId="49" fontId="32" fillId="3" borderId="1" xfId="0" applyNumberFormat="1" applyFont="1" applyFill="1" applyBorder="1" applyAlignment="1" applyProtection="1">
      <alignment wrapText="1"/>
    </xf>
    <xf numFmtId="0" fontId="13" fillId="0" borderId="0" xfId="0" applyFont="1" applyProtection="1"/>
    <xf numFmtId="0" fontId="13" fillId="0" borderId="0" xfId="0" applyFont="1" applyBorder="1" applyProtection="1"/>
    <xf numFmtId="0" fontId="20" fillId="0" borderId="0" xfId="0" applyFont="1" applyBorder="1" applyAlignment="1" applyProtection="1">
      <alignment wrapText="1"/>
    </xf>
    <xf numFmtId="0" fontId="50" fillId="0" borderId="3" xfId="0" applyFont="1" applyBorder="1" applyAlignment="1" applyProtection="1">
      <alignment horizontal="center" wrapText="1"/>
    </xf>
    <xf numFmtId="0" fontId="13" fillId="0" borderId="0" xfId="0" applyFont="1" applyBorder="1" applyAlignment="1" applyProtection="1">
      <alignment horizontal="left" wrapText="1"/>
    </xf>
    <xf numFmtId="0" fontId="28" fillId="6" borderId="6" xfId="0" applyNumberFormat="1" applyFont="1" applyFill="1" applyBorder="1" applyAlignment="1" applyProtection="1">
      <alignment horizontal="center" wrapText="1"/>
    </xf>
    <xf numFmtId="0" fontId="16" fillId="6" borderId="4" xfId="0" applyNumberFormat="1" applyFont="1" applyFill="1" applyBorder="1" applyAlignment="1" applyProtection="1">
      <alignment horizontal="center"/>
    </xf>
    <xf numFmtId="49" fontId="10" fillId="0" borderId="11" xfId="0" applyNumberFormat="1" applyFont="1" applyFill="1" applyBorder="1" applyAlignment="1" applyProtection="1">
      <alignment horizontal="right"/>
    </xf>
    <xf numFmtId="49" fontId="10" fillId="0" borderId="14" xfId="0" applyNumberFormat="1" applyFont="1" applyFill="1" applyBorder="1" applyAlignment="1" applyProtection="1">
      <alignment horizontal="right"/>
    </xf>
    <xf numFmtId="49" fontId="10" fillId="0" borderId="14" xfId="0" applyNumberFormat="1" applyFont="1" applyFill="1" applyBorder="1" applyProtection="1"/>
    <xf numFmtId="4" fontId="10" fillId="0" borderId="21" xfId="0" applyNumberFormat="1" applyFont="1" applyFill="1" applyBorder="1" applyProtection="1">
      <protection locked="0"/>
    </xf>
    <xf numFmtId="4" fontId="10" fillId="10" borderId="8" xfId="0" applyNumberFormat="1" applyFont="1" applyFill="1" applyBorder="1" applyProtection="1"/>
    <xf numFmtId="0" fontId="10" fillId="10" borderId="0" xfId="0" applyFont="1" applyFill="1" applyProtection="1"/>
    <xf numFmtId="0" fontId="32" fillId="10" borderId="16" xfId="0" applyFont="1" applyFill="1" applyBorder="1" applyProtection="1"/>
    <xf numFmtId="0" fontId="32" fillId="12" borderId="14" xfId="0" applyFont="1" applyFill="1" applyBorder="1" applyProtection="1"/>
    <xf numFmtId="0" fontId="10" fillId="12" borderId="14" xfId="0" applyFont="1" applyFill="1" applyBorder="1" applyProtection="1"/>
    <xf numFmtId="4" fontId="18" fillId="10" borderId="16" xfId="0" applyNumberFormat="1" applyFont="1" applyFill="1" applyBorder="1" applyProtection="1"/>
    <xf numFmtId="49" fontId="30" fillId="0" borderId="4" xfId="0" applyNumberFormat="1" applyFont="1" applyFill="1" applyBorder="1" applyAlignment="1" applyProtection="1">
      <alignment horizontal="right"/>
    </xf>
    <xf numFmtId="49" fontId="30" fillId="0" borderId="20" xfId="0" applyNumberFormat="1" applyFont="1" applyFill="1" applyBorder="1" applyAlignment="1" applyProtection="1">
      <alignment horizontal="right" wrapText="1"/>
    </xf>
    <xf numFmtId="49" fontId="30" fillId="0" borderId="20" xfId="0" applyNumberFormat="1" applyFont="1" applyFill="1" applyBorder="1" applyAlignment="1" applyProtection="1">
      <alignment horizontal="right"/>
    </xf>
    <xf numFmtId="0" fontId="10" fillId="10" borderId="8" xfId="0" applyFont="1" applyFill="1" applyBorder="1" applyProtection="1"/>
    <xf numFmtId="4" fontId="10" fillId="10" borderId="0" xfId="0" applyNumberFormat="1" applyFont="1" applyFill="1" applyProtection="1"/>
    <xf numFmtId="49" fontId="10" fillId="0" borderId="20" xfId="0" applyNumberFormat="1" applyFont="1" applyFill="1" applyBorder="1" applyAlignment="1" applyProtection="1">
      <alignment horizontal="right"/>
    </xf>
    <xf numFmtId="49" fontId="10" fillId="0" borderId="20" xfId="0" applyNumberFormat="1" applyFont="1" applyFill="1" applyBorder="1" applyAlignment="1" applyProtection="1">
      <alignment horizontal="right"/>
    </xf>
    <xf numFmtId="49" fontId="10" fillId="0" borderId="20" xfId="0" applyNumberFormat="1" applyFont="1" applyFill="1" applyBorder="1" applyAlignment="1" applyProtection="1">
      <alignment horizontal="right"/>
    </xf>
    <xf numFmtId="49" fontId="30" fillId="0" borderId="4" xfId="0" applyNumberFormat="1" applyFont="1" applyFill="1" applyBorder="1" applyAlignment="1" applyProtection="1">
      <alignment horizontal="right"/>
    </xf>
    <xf numFmtId="49" fontId="10" fillId="0" borderId="20" xfId="0" applyNumberFormat="1" applyFont="1" applyFill="1" applyBorder="1" applyAlignment="1" applyProtection="1">
      <alignment horizontal="right"/>
    </xf>
    <xf numFmtId="49" fontId="30" fillId="0" borderId="20" xfId="0" applyNumberFormat="1" applyFont="1" applyFill="1" applyBorder="1" applyAlignment="1" applyProtection="1">
      <alignment horizontal="right" wrapText="1"/>
    </xf>
    <xf numFmtId="0" fontId="10" fillId="0" borderId="14" xfId="0" applyFont="1" applyBorder="1" applyProtection="1"/>
    <xf numFmtId="49" fontId="30" fillId="0" borderId="20" xfId="0" applyNumberFormat="1" applyFont="1" applyFill="1" applyBorder="1" applyAlignment="1" applyProtection="1">
      <alignment horizontal="right"/>
    </xf>
    <xf numFmtId="49" fontId="10" fillId="0" borderId="20" xfId="0" applyNumberFormat="1" applyFont="1" applyFill="1" applyBorder="1" applyAlignment="1" applyProtection="1">
      <alignment horizontal="center"/>
    </xf>
    <xf numFmtId="49" fontId="10" fillId="0" borderId="1" xfId="0" applyNumberFormat="1" applyFont="1" applyFill="1" applyBorder="1" applyAlignment="1" applyProtection="1">
      <alignment horizontal="center"/>
    </xf>
    <xf numFmtId="0" fontId="10" fillId="6" borderId="4" xfId="0" applyFont="1" applyFill="1" applyBorder="1" applyProtection="1"/>
    <xf numFmtId="0" fontId="18" fillId="0" borderId="20" xfId="0" applyNumberFormat="1" applyFont="1" applyFill="1" applyBorder="1" applyAlignment="1" applyProtection="1">
      <alignment horizontal="center" wrapText="1"/>
    </xf>
    <xf numFmtId="0" fontId="10" fillId="0" borderId="14" xfId="0" applyFont="1" applyBorder="1" applyProtection="1">
      <protection locked="0"/>
    </xf>
    <xf numFmtId="0" fontId="10" fillId="0" borderId="0" xfId="0" applyFont="1" applyAlignment="1" applyProtection="1">
      <alignment horizontal="right"/>
    </xf>
    <xf numFmtId="4" fontId="32" fillId="0" borderId="26" xfId="0" applyNumberFormat="1" applyFont="1" applyBorder="1" applyProtection="1"/>
    <xf numFmtId="0" fontId="10" fillId="0" borderId="0" xfId="0" applyFont="1" applyAlignment="1" applyProtection="1">
      <alignment horizontal="right"/>
      <protection locked="0"/>
    </xf>
    <xf numFmtId="4" fontId="32" fillId="0" borderId="26" xfId="0" applyNumberFormat="1" applyFont="1" applyBorder="1" applyAlignment="1" applyProtection="1">
      <alignment horizontal="right"/>
    </xf>
    <xf numFmtId="0" fontId="10" fillId="0" borderId="0" xfId="0" applyFont="1" applyProtection="1"/>
    <xf numFmtId="49" fontId="28" fillId="6" borderId="5" xfId="0" applyNumberFormat="1" applyFont="1" applyFill="1" applyBorder="1" applyAlignment="1" applyProtection="1">
      <alignment horizontal="center" wrapText="1"/>
    </xf>
    <xf numFmtId="49" fontId="29" fillId="6" borderId="5" xfId="0" applyNumberFormat="1" applyFont="1" applyFill="1" applyBorder="1" applyAlignment="1" applyProtection="1">
      <alignment horizontal="center" wrapText="1"/>
    </xf>
    <xf numFmtId="49" fontId="28" fillId="6" borderId="2" xfId="0" applyNumberFormat="1" applyFont="1" applyFill="1" applyBorder="1" applyAlignment="1" applyProtection="1">
      <alignment horizontal="center" wrapText="1"/>
    </xf>
    <xf numFmtId="4" fontId="10" fillId="10" borderId="8" xfId="0" applyNumberFormat="1" applyFont="1" applyFill="1" applyBorder="1" applyProtection="1"/>
    <xf numFmtId="0" fontId="10" fillId="10" borderId="0" xfId="0" applyFont="1" applyFill="1" applyProtection="1"/>
    <xf numFmtId="0" fontId="32" fillId="10" borderId="16" xfId="0" applyFont="1" applyFill="1" applyBorder="1" applyProtection="1"/>
    <xf numFmtId="0" fontId="32" fillId="12" borderId="14" xfId="0" applyFont="1" applyFill="1" applyBorder="1" applyProtection="1"/>
    <xf numFmtId="4" fontId="18" fillId="10" borderId="16" xfId="0" applyNumberFormat="1" applyFont="1" applyFill="1" applyBorder="1" applyProtection="1"/>
    <xf numFmtId="0" fontId="10" fillId="10" borderId="8" xfId="0" applyFont="1" applyFill="1" applyBorder="1" applyProtection="1"/>
    <xf numFmtId="4" fontId="10" fillId="10" borderId="0" xfId="0" applyNumberFormat="1" applyFont="1" applyFill="1" applyProtection="1"/>
    <xf numFmtId="49" fontId="28" fillId="2" borderId="6" xfId="0" applyNumberFormat="1" applyFont="1" applyFill="1" applyBorder="1" applyAlignment="1" applyProtection="1">
      <alignment horizontal="center" wrapText="1"/>
    </xf>
    <xf numFmtId="4" fontId="10" fillId="4" borderId="21" xfId="0" applyNumberFormat="1" applyFont="1" applyFill="1" applyBorder="1" applyProtection="1">
      <protection locked="0"/>
    </xf>
    <xf numFmtId="0" fontId="10" fillId="0" borderId="20" xfId="0" applyNumberFormat="1" applyFont="1" applyFill="1" applyBorder="1" applyAlignment="1" applyProtection="1">
      <alignment horizontal="right"/>
    </xf>
    <xf numFmtId="0" fontId="34" fillId="0" borderId="0" xfId="0" applyFont="1" applyProtection="1"/>
    <xf numFmtId="0" fontId="32" fillId="0" borderId="0" xfId="0" applyFont="1" applyFill="1" applyBorder="1" applyProtection="1"/>
    <xf numFmtId="4" fontId="18" fillId="0" borderId="0" xfId="0" applyNumberFormat="1" applyFont="1" applyFill="1" applyBorder="1" applyProtection="1"/>
    <xf numFmtId="49" fontId="10" fillId="0" borderId="11" xfId="34" applyNumberFormat="1" applyFont="1" applyBorder="1" applyAlignment="1">
      <alignment horizontal="right"/>
    </xf>
    <xf numFmtId="49" fontId="10" fillId="0" borderId="20" xfId="34" applyNumberFormat="1" applyFont="1" applyBorder="1" applyAlignment="1">
      <alignment horizontal="right"/>
    </xf>
    <xf numFmtId="49" fontId="10" fillId="0" borderId="14" xfId="34" applyNumberFormat="1" applyFont="1" applyBorder="1" applyAlignment="1">
      <alignment horizontal="right"/>
    </xf>
    <xf numFmtId="49" fontId="10" fillId="0" borderId="14" xfId="34" applyNumberFormat="1" applyFont="1" applyBorder="1"/>
    <xf numFmtId="49" fontId="10" fillId="0" borderId="20" xfId="34" applyNumberFormat="1" applyFont="1" applyBorder="1"/>
    <xf numFmtId="49" fontId="10" fillId="0" borderId="20" xfId="34" applyNumberFormat="1" applyFont="1" applyBorder="1" applyAlignment="1">
      <alignment horizontal="center"/>
    </xf>
    <xf numFmtId="4" fontId="10" fillId="4" borderId="20" xfId="0" applyNumberFormat="1" applyFont="1" applyFill="1" applyBorder="1" applyProtection="1">
      <protection locked="0"/>
    </xf>
    <xf numFmtId="49" fontId="10" fillId="0" borderId="20" xfId="0" applyNumberFormat="1" applyFont="1" applyFill="1" applyBorder="1" applyAlignment="1" applyProtection="1">
      <alignment wrapText="1"/>
    </xf>
    <xf numFmtId="49" fontId="10" fillId="0" borderId="11" xfId="34" applyNumberFormat="1" applyFont="1" applyBorder="1"/>
    <xf numFmtId="0" fontId="63" fillId="0" borderId="0" xfId="197" applyFont="1" applyProtection="1"/>
    <xf numFmtId="0" fontId="32" fillId="0" borderId="0" xfId="0" applyFont="1" applyFill="1" applyBorder="1" applyProtection="1">
      <protection locked="0"/>
    </xf>
    <xf numFmtId="4" fontId="18" fillId="0" borderId="0" xfId="0" applyNumberFormat="1" applyFont="1" applyFill="1" applyBorder="1" applyProtection="1">
      <protection locked="0"/>
    </xf>
    <xf numFmtId="0" fontId="32" fillId="0" borderId="0" xfId="0" applyFont="1" applyBorder="1" applyProtection="1">
      <protection locked="0"/>
    </xf>
    <xf numFmtId="4" fontId="18" fillId="0" borderId="0" xfId="0" applyNumberFormat="1" applyFont="1" applyBorder="1" applyProtection="1">
      <protection locked="0"/>
    </xf>
    <xf numFmtId="49" fontId="26" fillId="5" borderId="0" xfId="0" applyNumberFormat="1" applyFont="1" applyFill="1"/>
    <xf numFmtId="49" fontId="6" fillId="9" borderId="0" xfId="17" applyNumberFormat="1" applyFont="1" applyFill="1"/>
    <xf numFmtId="49" fontId="6" fillId="7" borderId="0" xfId="17" applyNumberFormat="1" applyFont="1" applyFill="1"/>
    <xf numFmtId="49" fontId="26" fillId="0" borderId="0" xfId="0" applyNumberFormat="1" applyFont="1"/>
    <xf numFmtId="49" fontId="6" fillId="8" borderId="0" xfId="17" applyNumberFormat="1" applyFont="1" applyFill="1"/>
    <xf numFmtId="49" fontId="1" fillId="0" borderId="0" xfId="17" applyNumberFormat="1" applyFont="1" applyFill="1"/>
    <xf numFmtId="0" fontId="45" fillId="0" borderId="0" xfId="0" applyFont="1" applyProtection="1"/>
    <xf numFmtId="0" fontId="13" fillId="0" borderId="23" xfId="0" applyFont="1" applyBorder="1" applyAlignment="1" applyProtection="1">
      <alignment horizontal="center" textRotation="90"/>
    </xf>
    <xf numFmtId="0" fontId="13" fillId="0" borderId="23" xfId="0" applyFont="1" applyBorder="1" applyAlignment="1" applyProtection="1">
      <alignment horizontal="center" vertical="center" textRotation="90"/>
    </xf>
    <xf numFmtId="0" fontId="13" fillId="0" borderId="0" xfId="0" applyFont="1" applyBorder="1" applyAlignment="1" applyProtection="1">
      <alignment horizontal="left" wrapText="1"/>
    </xf>
    <xf numFmtId="49" fontId="31" fillId="0" borderId="8" xfId="0" applyNumberFormat="1" applyFont="1" applyFill="1" applyBorder="1" applyAlignment="1" applyProtection="1">
      <alignment horizontal="center"/>
    </xf>
    <xf numFmtId="49" fontId="31" fillId="0" borderId="2" xfId="0" applyNumberFormat="1" applyFont="1" applyFill="1" applyBorder="1" applyAlignment="1" applyProtection="1">
      <alignment horizontal="center"/>
    </xf>
    <xf numFmtId="0" fontId="20" fillId="0" borderId="0" xfId="0" applyFont="1" applyAlignment="1" applyProtection="1">
      <alignment horizontal="right"/>
    </xf>
    <xf numFmtId="0" fontId="13" fillId="0" borderId="0" xfId="0" applyFont="1" applyBorder="1" applyAlignment="1" applyProtection="1">
      <alignment horizontal="left" vertical="top" wrapText="1"/>
    </xf>
    <xf numFmtId="0" fontId="20" fillId="0" borderId="22" xfId="0" applyFont="1" applyBorder="1" applyAlignment="1" applyProtection="1">
      <alignment horizontal="center"/>
    </xf>
    <xf numFmtId="0" fontId="13" fillId="0" borderId="22" xfId="0" applyFont="1" applyBorder="1" applyAlignment="1" applyProtection="1">
      <alignment horizontal="center"/>
    </xf>
    <xf numFmtId="0" fontId="13" fillId="3" borderId="0" xfId="0" applyFont="1" applyFill="1" applyBorder="1" applyAlignment="1" applyProtection="1">
      <alignment horizontal="left" wrapText="1"/>
    </xf>
    <xf numFmtId="0" fontId="13" fillId="4" borderId="0" xfId="0" applyFont="1" applyFill="1" applyAlignment="1" applyProtection="1">
      <alignment horizontal="left" wrapText="1"/>
    </xf>
    <xf numFmtId="0" fontId="13" fillId="0" borderId="8" xfId="0" applyFont="1" applyBorder="1" applyAlignment="1" applyProtection="1">
      <alignment horizontal="center"/>
    </xf>
    <xf numFmtId="0" fontId="15" fillId="8" borderId="2" xfId="17" applyFont="1" applyFill="1" applyBorder="1" applyAlignment="1" applyProtection="1">
      <alignment horizontal="center"/>
    </xf>
    <xf numFmtId="0" fontId="32" fillId="0" borderId="0" xfId="0" applyFont="1" applyAlignment="1" applyProtection="1">
      <alignment horizontal="right"/>
    </xf>
    <xf numFmtId="0" fontId="32" fillId="6" borderId="11" xfId="0" applyFont="1" applyFill="1" applyBorder="1" applyAlignment="1" applyProtection="1">
      <alignment horizontal="center"/>
    </xf>
    <xf numFmtId="0" fontId="32" fillId="6" borderId="21" xfId="0" applyFont="1" applyFill="1" applyBorder="1" applyAlignment="1" applyProtection="1">
      <alignment horizontal="center"/>
    </xf>
    <xf numFmtId="49" fontId="16" fillId="11" borderId="11" xfId="0" applyNumberFormat="1" applyFont="1" applyFill="1" applyBorder="1" applyAlignment="1" applyProtection="1">
      <alignment horizontal="center"/>
    </xf>
    <xf numFmtId="49" fontId="16" fillId="11" borderId="14" xfId="0" applyNumberFormat="1" applyFont="1" applyFill="1" applyBorder="1" applyAlignment="1" applyProtection="1">
      <alignment horizontal="center"/>
    </xf>
    <xf numFmtId="49" fontId="16" fillId="11" borderId="21" xfId="0" applyNumberFormat="1" applyFont="1" applyFill="1" applyBorder="1" applyAlignment="1" applyProtection="1">
      <alignment horizontal="center"/>
    </xf>
    <xf numFmtId="49" fontId="32" fillId="0" borderId="11" xfId="0" applyNumberFormat="1" applyFont="1" applyFill="1" applyBorder="1" applyAlignment="1" applyProtection="1">
      <alignment horizontal="center"/>
    </xf>
    <xf numFmtId="49" fontId="32" fillId="0" borderId="14" xfId="0" applyNumberFormat="1" applyFont="1" applyFill="1" applyBorder="1" applyAlignment="1" applyProtection="1">
      <alignment horizontal="center"/>
    </xf>
    <xf numFmtId="49" fontId="32" fillId="0" borderId="21" xfId="0" applyNumberFormat="1" applyFont="1" applyFill="1" applyBorder="1" applyAlignment="1" applyProtection="1">
      <alignment horizontal="center"/>
    </xf>
    <xf numFmtId="49" fontId="32" fillId="11" borderId="11" xfId="0" applyNumberFormat="1" applyFont="1" applyFill="1" applyBorder="1" applyAlignment="1" applyProtection="1">
      <alignment horizontal="center"/>
    </xf>
    <xf numFmtId="49" fontId="32" fillId="11" borderId="14" xfId="0" applyNumberFormat="1" applyFont="1" applyFill="1" applyBorder="1" applyAlignment="1" applyProtection="1">
      <alignment horizontal="center"/>
    </xf>
    <xf numFmtId="49" fontId="32" fillId="11" borderId="21" xfId="0" applyNumberFormat="1" applyFont="1" applyFill="1" applyBorder="1" applyAlignment="1" applyProtection="1">
      <alignment horizontal="center"/>
    </xf>
    <xf numFmtId="49" fontId="28" fillId="12" borderId="11" xfId="0" applyNumberFormat="1" applyFont="1" applyFill="1" applyBorder="1" applyAlignment="1" applyProtection="1">
      <alignment horizontal="center"/>
    </xf>
    <xf numFmtId="49" fontId="28" fillId="12" borderId="14" xfId="0" applyNumberFormat="1" applyFont="1" applyFill="1" applyBorder="1" applyAlignment="1" applyProtection="1">
      <alignment horizontal="center"/>
    </xf>
    <xf numFmtId="49" fontId="28" fillId="12" borderId="21" xfId="0" applyNumberFormat="1" applyFont="1" applyFill="1" applyBorder="1" applyAlignment="1" applyProtection="1">
      <alignment horizontal="center"/>
    </xf>
    <xf numFmtId="49" fontId="58" fillId="0" borderId="24" xfId="0" applyNumberFormat="1" applyFont="1" applyFill="1" applyBorder="1" applyAlignment="1" applyProtection="1">
      <alignment horizontal="right"/>
    </xf>
    <xf numFmtId="49" fontId="58" fillId="0" borderId="2" xfId="0" applyNumberFormat="1" applyFont="1" applyFill="1" applyBorder="1" applyAlignment="1" applyProtection="1">
      <alignment horizontal="right"/>
    </xf>
    <xf numFmtId="49" fontId="58" fillId="0" borderId="25" xfId="0" applyNumberFormat="1" applyFont="1" applyFill="1" applyBorder="1" applyAlignment="1" applyProtection="1">
      <alignment horizontal="right"/>
    </xf>
    <xf numFmtId="49" fontId="58" fillId="0" borderId="0" xfId="0" applyNumberFormat="1" applyFont="1" applyFill="1" applyBorder="1" applyAlignment="1" applyProtection="1">
      <alignment horizontal="right"/>
    </xf>
    <xf numFmtId="49" fontId="30" fillId="0" borderId="9" xfId="0" applyNumberFormat="1" applyFont="1" applyFill="1" applyBorder="1" applyAlignment="1" applyProtection="1">
      <alignment horizontal="center" wrapText="1"/>
    </xf>
    <xf numFmtId="49" fontId="30" fillId="0" borderId="8" xfId="0" applyNumberFormat="1" applyFont="1" applyFill="1" applyBorder="1" applyAlignment="1" applyProtection="1">
      <alignment horizontal="center" wrapText="1"/>
    </xf>
    <xf numFmtId="0" fontId="32" fillId="10" borderId="9" xfId="0" applyFont="1" applyFill="1" applyBorder="1" applyAlignment="1" applyProtection="1">
      <alignment horizontal="left"/>
    </xf>
    <xf numFmtId="0" fontId="32" fillId="10" borderId="10" xfId="0" applyFont="1" applyFill="1" applyBorder="1" applyAlignment="1" applyProtection="1">
      <alignment horizontal="left"/>
    </xf>
    <xf numFmtId="0" fontId="32" fillId="10" borderId="11" xfId="0" applyFont="1" applyFill="1" applyBorder="1" applyAlignment="1" applyProtection="1">
      <alignment horizontal="left"/>
    </xf>
    <xf numFmtId="0" fontId="32" fillId="10" borderId="21" xfId="0" applyFont="1" applyFill="1" applyBorder="1" applyAlignment="1" applyProtection="1">
      <alignment horizontal="left"/>
    </xf>
    <xf numFmtId="49" fontId="59" fillId="12" borderId="11" xfId="0" applyNumberFormat="1" applyFont="1" applyFill="1" applyBorder="1" applyAlignment="1" applyProtection="1">
      <alignment horizontal="center"/>
    </xf>
    <xf numFmtId="49" fontId="59" fillId="12" borderId="14" xfId="0" applyNumberFormat="1" applyFont="1" applyFill="1" applyBorder="1" applyAlignment="1" applyProtection="1">
      <alignment horizontal="center"/>
    </xf>
    <xf numFmtId="49" fontId="59" fillId="12" borderId="21" xfId="0" applyNumberFormat="1" applyFont="1" applyFill="1" applyBorder="1" applyAlignment="1" applyProtection="1">
      <alignment horizontal="center"/>
    </xf>
    <xf numFmtId="49" fontId="10" fillId="0" borderId="11" xfId="0" applyNumberFormat="1" applyFont="1" applyFill="1" applyBorder="1" applyAlignment="1" applyProtection="1">
      <alignment horizontal="center"/>
    </xf>
    <xf numFmtId="49" fontId="10" fillId="0" borderId="14" xfId="0" applyNumberFormat="1" applyFont="1" applyFill="1" applyBorder="1" applyAlignment="1" applyProtection="1">
      <alignment horizontal="center"/>
    </xf>
    <xf numFmtId="49" fontId="10" fillId="0" borderId="21" xfId="0" applyNumberFormat="1" applyFont="1" applyFill="1" applyBorder="1" applyAlignment="1" applyProtection="1">
      <alignment horizontal="center"/>
    </xf>
    <xf numFmtId="49" fontId="32" fillId="0" borderId="11" xfId="34" applyNumberFormat="1" applyFont="1" applyBorder="1" applyAlignment="1">
      <alignment horizontal="center"/>
    </xf>
    <xf numFmtId="49" fontId="32" fillId="0" borderId="14" xfId="34" applyNumberFormat="1" applyFont="1" applyBorder="1" applyAlignment="1">
      <alignment horizontal="center"/>
    </xf>
    <xf numFmtId="49" fontId="32" fillId="0" borderId="21" xfId="34" applyNumberFormat="1" applyFont="1" applyBorder="1" applyAlignment="1">
      <alignment horizontal="center"/>
    </xf>
  </cellXfs>
  <cellStyles count="198">
    <cellStyle name="Currency [0] 2" xfId="1" xr:uid="{00000000-0005-0000-0000-000000000000}"/>
    <cellStyle name="Currency [0] 2 2" xfId="2" xr:uid="{00000000-0005-0000-0000-000001000000}"/>
    <cellStyle name="Currency 2" xfId="3" xr:uid="{00000000-0005-0000-0000-000002000000}"/>
    <cellStyle name="Currency 2 2" xfId="4" xr:uid="{00000000-0005-0000-0000-000003000000}"/>
    <cellStyle name="Hyperlink" xfId="197" builtinId="8"/>
    <cellStyle name="Hyperlink 2" xfId="5" xr:uid="{00000000-0005-0000-0000-000004000000}"/>
    <cellStyle name="Hyperlink 3" xfId="6" xr:uid="{00000000-0005-0000-0000-000005000000}"/>
    <cellStyle name="Normal" xfId="0" builtinId="0"/>
    <cellStyle name="Normal 2" xfId="7" xr:uid="{00000000-0005-0000-0000-000007000000}"/>
    <cellStyle name="Normal 2 2" xfId="8" xr:uid="{00000000-0005-0000-0000-000008000000}"/>
    <cellStyle name="Normal 2 2 2" xfId="9" xr:uid="{00000000-0005-0000-0000-000009000000}"/>
    <cellStyle name="Normal 2 3" xfId="10" xr:uid="{00000000-0005-0000-0000-00000A000000}"/>
    <cellStyle name="Normal 2 4" xfId="18" xr:uid="{00000000-0005-0000-0000-00000B000000}"/>
    <cellStyle name="Normal 2 4 2" xfId="19" xr:uid="{00000000-0005-0000-0000-00000C000000}"/>
    <cellStyle name="Normal 2 5" xfId="34" xr:uid="{00000000-0005-0000-0000-00000D000000}"/>
    <cellStyle name="Normal 3" xfId="11" xr:uid="{00000000-0005-0000-0000-00000E000000}"/>
    <cellStyle name="Normal 3 10" xfId="110" xr:uid="{00000000-0005-0000-0000-00000F000000}"/>
    <cellStyle name="Normal 3 2" xfId="12" xr:uid="{00000000-0005-0000-0000-000010000000}"/>
    <cellStyle name="Normal 3 2 2" xfId="20" xr:uid="{00000000-0005-0000-0000-000011000000}"/>
    <cellStyle name="Normal 3 2 3" xfId="21" xr:uid="{00000000-0005-0000-0000-000012000000}"/>
    <cellStyle name="Normal 3 2 3 2" xfId="47" xr:uid="{00000000-0005-0000-0000-000013000000}"/>
    <cellStyle name="Normal 3 2 3 2 2" xfId="77" xr:uid="{00000000-0005-0000-0000-000014000000}"/>
    <cellStyle name="Normal 3 2 3 2 2 2" xfId="164" xr:uid="{00000000-0005-0000-0000-000015000000}"/>
    <cellStyle name="Normal 3 2 3 2 3" xfId="106" xr:uid="{00000000-0005-0000-0000-000016000000}"/>
    <cellStyle name="Normal 3 2 3 2 3 2" xfId="193" xr:uid="{00000000-0005-0000-0000-000017000000}"/>
    <cellStyle name="Normal 3 2 3 2 4" xfId="135" xr:uid="{00000000-0005-0000-0000-000018000000}"/>
    <cellStyle name="Normal 3 2 3 3" xfId="54" xr:uid="{00000000-0005-0000-0000-000019000000}"/>
    <cellStyle name="Normal 3 2 3 3 2" xfId="142" xr:uid="{00000000-0005-0000-0000-00001A000000}"/>
    <cellStyle name="Normal 3 2 3 4" xfId="84" xr:uid="{00000000-0005-0000-0000-00001B000000}"/>
    <cellStyle name="Normal 3 2 3 4 2" xfId="171" xr:uid="{00000000-0005-0000-0000-00001C000000}"/>
    <cellStyle name="Normal 3 2 3 5" xfId="113" xr:uid="{00000000-0005-0000-0000-00001D000000}"/>
    <cellStyle name="Normal 3 2 4" xfId="22" xr:uid="{00000000-0005-0000-0000-00001E000000}"/>
    <cellStyle name="Normal 3 2 4 2" xfId="43" xr:uid="{00000000-0005-0000-0000-00001F000000}"/>
    <cellStyle name="Normal 3 2 4 2 2" xfId="73" xr:uid="{00000000-0005-0000-0000-000020000000}"/>
    <cellStyle name="Normal 3 2 4 2 2 2" xfId="160" xr:uid="{00000000-0005-0000-0000-000021000000}"/>
    <cellStyle name="Normal 3 2 4 2 3" xfId="102" xr:uid="{00000000-0005-0000-0000-000022000000}"/>
    <cellStyle name="Normal 3 2 4 2 3 2" xfId="189" xr:uid="{00000000-0005-0000-0000-000023000000}"/>
    <cellStyle name="Normal 3 2 4 2 4" xfId="131" xr:uid="{00000000-0005-0000-0000-000024000000}"/>
    <cellStyle name="Normal 3 2 4 3" xfId="55" xr:uid="{00000000-0005-0000-0000-000025000000}"/>
    <cellStyle name="Normal 3 2 4 3 2" xfId="143" xr:uid="{00000000-0005-0000-0000-000026000000}"/>
    <cellStyle name="Normal 3 2 4 4" xfId="85" xr:uid="{00000000-0005-0000-0000-000027000000}"/>
    <cellStyle name="Normal 3 2 4 4 2" xfId="172" xr:uid="{00000000-0005-0000-0000-000028000000}"/>
    <cellStyle name="Normal 3 2 4 5" xfId="114" xr:uid="{00000000-0005-0000-0000-000029000000}"/>
    <cellStyle name="Normal 3 2 5" xfId="35" xr:uid="{00000000-0005-0000-0000-00002A000000}"/>
    <cellStyle name="Normal 3 2 5 2" xfId="66" xr:uid="{00000000-0005-0000-0000-00002B000000}"/>
    <cellStyle name="Normal 3 2 5 2 2" xfId="153" xr:uid="{00000000-0005-0000-0000-00002C000000}"/>
    <cellStyle name="Normal 3 2 5 3" xfId="95" xr:uid="{00000000-0005-0000-0000-00002D000000}"/>
    <cellStyle name="Normal 3 2 5 3 2" xfId="182" xr:uid="{00000000-0005-0000-0000-00002E000000}"/>
    <cellStyle name="Normal 3 2 5 4" xfId="124" xr:uid="{00000000-0005-0000-0000-00002F000000}"/>
    <cellStyle name="Normal 3 2 6" xfId="52" xr:uid="{00000000-0005-0000-0000-000030000000}"/>
    <cellStyle name="Normal 3 2 6 2" xfId="140" xr:uid="{00000000-0005-0000-0000-000031000000}"/>
    <cellStyle name="Normal 3 2 7" xfId="82" xr:uid="{00000000-0005-0000-0000-000032000000}"/>
    <cellStyle name="Normal 3 2 7 2" xfId="169" xr:uid="{00000000-0005-0000-0000-000033000000}"/>
    <cellStyle name="Normal 3 2 8" xfId="111" xr:uid="{00000000-0005-0000-0000-000034000000}"/>
    <cellStyle name="Normal 3 3" xfId="23" xr:uid="{00000000-0005-0000-0000-000035000000}"/>
    <cellStyle name="Normal 3 3 2" xfId="24" xr:uid="{00000000-0005-0000-0000-000036000000}"/>
    <cellStyle name="Normal 3 3 2 2" xfId="50" xr:uid="{00000000-0005-0000-0000-000037000000}"/>
    <cellStyle name="Normal 3 3 2 2 2" xfId="80" xr:uid="{00000000-0005-0000-0000-000038000000}"/>
    <cellStyle name="Normal 3 3 2 2 2 2" xfId="167" xr:uid="{00000000-0005-0000-0000-000039000000}"/>
    <cellStyle name="Normal 3 3 2 2 3" xfId="109" xr:uid="{00000000-0005-0000-0000-00003A000000}"/>
    <cellStyle name="Normal 3 3 2 2 3 2" xfId="196" xr:uid="{00000000-0005-0000-0000-00003B000000}"/>
    <cellStyle name="Normal 3 3 2 2 4" xfId="138" xr:uid="{00000000-0005-0000-0000-00003C000000}"/>
    <cellStyle name="Normal 3 3 2 3" xfId="57" xr:uid="{00000000-0005-0000-0000-00003D000000}"/>
    <cellStyle name="Normal 3 3 2 3 2" xfId="145" xr:uid="{00000000-0005-0000-0000-00003E000000}"/>
    <cellStyle name="Normal 3 3 2 4" xfId="87" xr:uid="{00000000-0005-0000-0000-00003F000000}"/>
    <cellStyle name="Normal 3 3 2 4 2" xfId="174" xr:uid="{00000000-0005-0000-0000-000040000000}"/>
    <cellStyle name="Normal 3 3 2 5" xfId="116" xr:uid="{00000000-0005-0000-0000-000041000000}"/>
    <cellStyle name="Normal 3 3 3" xfId="48" xr:uid="{00000000-0005-0000-0000-000042000000}"/>
    <cellStyle name="Normal 3 3 3 2" xfId="78" xr:uid="{00000000-0005-0000-0000-000043000000}"/>
    <cellStyle name="Normal 3 3 3 2 2" xfId="165" xr:uid="{00000000-0005-0000-0000-000044000000}"/>
    <cellStyle name="Normal 3 3 3 3" xfId="107" xr:uid="{00000000-0005-0000-0000-000045000000}"/>
    <cellStyle name="Normal 3 3 3 3 2" xfId="194" xr:uid="{00000000-0005-0000-0000-000046000000}"/>
    <cellStyle name="Normal 3 3 3 4" xfId="136" xr:uid="{00000000-0005-0000-0000-000047000000}"/>
    <cellStyle name="Normal 3 3 4" xfId="56" xr:uid="{00000000-0005-0000-0000-000048000000}"/>
    <cellStyle name="Normal 3 3 4 2" xfId="144" xr:uid="{00000000-0005-0000-0000-000049000000}"/>
    <cellStyle name="Normal 3 3 5" xfId="86" xr:uid="{00000000-0005-0000-0000-00004A000000}"/>
    <cellStyle name="Normal 3 3 5 2" xfId="173" xr:uid="{00000000-0005-0000-0000-00004B000000}"/>
    <cellStyle name="Normal 3 3 6" xfId="115" xr:uid="{00000000-0005-0000-0000-00004C000000}"/>
    <cellStyle name="Normal 3 4" xfId="25" xr:uid="{00000000-0005-0000-0000-00004D000000}"/>
    <cellStyle name="Normal 3 4 2" xfId="49" xr:uid="{00000000-0005-0000-0000-00004E000000}"/>
    <cellStyle name="Normal 3 4 2 2" xfId="79" xr:uid="{00000000-0005-0000-0000-00004F000000}"/>
    <cellStyle name="Normal 3 4 2 2 2" xfId="166" xr:uid="{00000000-0005-0000-0000-000050000000}"/>
    <cellStyle name="Normal 3 4 2 3" xfId="108" xr:uid="{00000000-0005-0000-0000-000051000000}"/>
    <cellStyle name="Normal 3 4 2 3 2" xfId="195" xr:uid="{00000000-0005-0000-0000-000052000000}"/>
    <cellStyle name="Normal 3 4 2 4" xfId="137" xr:uid="{00000000-0005-0000-0000-000053000000}"/>
    <cellStyle name="Normal 3 4 3" xfId="58" xr:uid="{00000000-0005-0000-0000-000054000000}"/>
    <cellStyle name="Normal 3 4 3 2" xfId="146" xr:uid="{00000000-0005-0000-0000-000055000000}"/>
    <cellStyle name="Normal 3 4 4" xfId="88" xr:uid="{00000000-0005-0000-0000-000056000000}"/>
    <cellStyle name="Normal 3 4 4 2" xfId="175" xr:uid="{00000000-0005-0000-0000-000057000000}"/>
    <cellStyle name="Normal 3 4 5" xfId="117" xr:uid="{00000000-0005-0000-0000-000058000000}"/>
    <cellStyle name="Normal 3 5" xfId="26" xr:uid="{00000000-0005-0000-0000-000059000000}"/>
    <cellStyle name="Normal 3 5 2" xfId="44" xr:uid="{00000000-0005-0000-0000-00005A000000}"/>
    <cellStyle name="Normal 3 5 2 2" xfId="74" xr:uid="{00000000-0005-0000-0000-00005B000000}"/>
    <cellStyle name="Normal 3 5 2 2 2" xfId="161" xr:uid="{00000000-0005-0000-0000-00005C000000}"/>
    <cellStyle name="Normal 3 5 2 3" xfId="103" xr:uid="{00000000-0005-0000-0000-00005D000000}"/>
    <cellStyle name="Normal 3 5 2 3 2" xfId="190" xr:uid="{00000000-0005-0000-0000-00005E000000}"/>
    <cellStyle name="Normal 3 5 2 4" xfId="132" xr:uid="{00000000-0005-0000-0000-00005F000000}"/>
    <cellStyle name="Normal 3 5 3" xfId="59" xr:uid="{00000000-0005-0000-0000-000060000000}"/>
    <cellStyle name="Normal 3 5 3 2" xfId="147" xr:uid="{00000000-0005-0000-0000-000061000000}"/>
    <cellStyle name="Normal 3 5 4" xfId="89" xr:uid="{00000000-0005-0000-0000-000062000000}"/>
    <cellStyle name="Normal 3 5 4 2" xfId="176" xr:uid="{00000000-0005-0000-0000-000063000000}"/>
    <cellStyle name="Normal 3 5 5" xfId="118" xr:uid="{00000000-0005-0000-0000-000064000000}"/>
    <cellStyle name="Normal 3 6" xfId="27" xr:uid="{00000000-0005-0000-0000-000065000000}"/>
    <cellStyle name="Normal 3 6 2" xfId="40" xr:uid="{00000000-0005-0000-0000-000066000000}"/>
    <cellStyle name="Normal 3 6 2 2" xfId="70" xr:uid="{00000000-0005-0000-0000-000067000000}"/>
    <cellStyle name="Normal 3 6 2 2 2" xfId="157" xr:uid="{00000000-0005-0000-0000-000068000000}"/>
    <cellStyle name="Normal 3 6 2 3" xfId="99" xr:uid="{00000000-0005-0000-0000-000069000000}"/>
    <cellStyle name="Normal 3 6 2 3 2" xfId="186" xr:uid="{00000000-0005-0000-0000-00006A000000}"/>
    <cellStyle name="Normal 3 6 2 4" xfId="128" xr:uid="{00000000-0005-0000-0000-00006B000000}"/>
    <cellStyle name="Normal 3 6 3" xfId="60" xr:uid="{00000000-0005-0000-0000-00006C000000}"/>
    <cellStyle name="Normal 3 6 3 2" xfId="148" xr:uid="{00000000-0005-0000-0000-00006D000000}"/>
    <cellStyle name="Normal 3 6 4" xfId="90" xr:uid="{00000000-0005-0000-0000-00006E000000}"/>
    <cellStyle name="Normal 3 6 4 2" xfId="177" xr:uid="{00000000-0005-0000-0000-00006F000000}"/>
    <cellStyle name="Normal 3 6 5" xfId="119" xr:uid="{00000000-0005-0000-0000-000070000000}"/>
    <cellStyle name="Normal 3 7" xfId="36" xr:uid="{00000000-0005-0000-0000-000071000000}"/>
    <cellStyle name="Normal 3 7 2" xfId="67" xr:uid="{00000000-0005-0000-0000-000072000000}"/>
    <cellStyle name="Normal 3 7 2 2" xfId="154" xr:uid="{00000000-0005-0000-0000-000073000000}"/>
    <cellStyle name="Normal 3 7 3" xfId="96" xr:uid="{00000000-0005-0000-0000-000074000000}"/>
    <cellStyle name="Normal 3 7 3 2" xfId="183" xr:uid="{00000000-0005-0000-0000-000075000000}"/>
    <cellStyle name="Normal 3 7 4" xfId="125" xr:uid="{00000000-0005-0000-0000-000076000000}"/>
    <cellStyle name="Normal 3 8" xfId="51" xr:uid="{00000000-0005-0000-0000-000077000000}"/>
    <cellStyle name="Normal 3 8 2" xfId="139" xr:uid="{00000000-0005-0000-0000-000078000000}"/>
    <cellStyle name="Normal 3 9" xfId="81" xr:uid="{00000000-0005-0000-0000-000079000000}"/>
    <cellStyle name="Normal 3 9 2" xfId="168" xr:uid="{00000000-0005-0000-0000-00007A000000}"/>
    <cellStyle name="Normal 4" xfId="13" xr:uid="{00000000-0005-0000-0000-00007B000000}"/>
    <cellStyle name="Normal 5" xfId="14" xr:uid="{00000000-0005-0000-0000-00007C000000}"/>
    <cellStyle name="Normal 5 2" xfId="15" xr:uid="{00000000-0005-0000-0000-00007D000000}"/>
    <cellStyle name="Normal 5 3" xfId="28" xr:uid="{00000000-0005-0000-0000-00007E000000}"/>
    <cellStyle name="Normal 5 3 2" xfId="45" xr:uid="{00000000-0005-0000-0000-00007F000000}"/>
    <cellStyle name="Normal 5 3 2 2" xfId="75" xr:uid="{00000000-0005-0000-0000-000080000000}"/>
    <cellStyle name="Normal 5 3 2 2 2" xfId="162" xr:uid="{00000000-0005-0000-0000-000081000000}"/>
    <cellStyle name="Normal 5 3 2 3" xfId="104" xr:uid="{00000000-0005-0000-0000-000082000000}"/>
    <cellStyle name="Normal 5 3 2 3 2" xfId="191" xr:uid="{00000000-0005-0000-0000-000083000000}"/>
    <cellStyle name="Normal 5 3 2 4" xfId="133" xr:uid="{00000000-0005-0000-0000-000084000000}"/>
    <cellStyle name="Normal 5 3 3" xfId="61" xr:uid="{00000000-0005-0000-0000-000085000000}"/>
    <cellStyle name="Normal 5 3 3 2" xfId="149" xr:uid="{00000000-0005-0000-0000-000086000000}"/>
    <cellStyle name="Normal 5 3 4" xfId="91" xr:uid="{00000000-0005-0000-0000-000087000000}"/>
    <cellStyle name="Normal 5 3 4 2" xfId="178" xr:uid="{00000000-0005-0000-0000-000088000000}"/>
    <cellStyle name="Normal 5 3 5" xfId="120" xr:uid="{00000000-0005-0000-0000-000089000000}"/>
    <cellStyle name="Normal 5 4" xfId="29" xr:uid="{00000000-0005-0000-0000-00008A000000}"/>
    <cellStyle name="Normal 5 4 2" xfId="41" xr:uid="{00000000-0005-0000-0000-00008B000000}"/>
    <cellStyle name="Normal 5 4 2 2" xfId="71" xr:uid="{00000000-0005-0000-0000-00008C000000}"/>
    <cellStyle name="Normal 5 4 2 2 2" xfId="158" xr:uid="{00000000-0005-0000-0000-00008D000000}"/>
    <cellStyle name="Normal 5 4 2 3" xfId="100" xr:uid="{00000000-0005-0000-0000-00008E000000}"/>
    <cellStyle name="Normal 5 4 2 3 2" xfId="187" xr:uid="{00000000-0005-0000-0000-00008F000000}"/>
    <cellStyle name="Normal 5 4 2 4" xfId="129" xr:uid="{00000000-0005-0000-0000-000090000000}"/>
    <cellStyle name="Normal 5 4 3" xfId="62" xr:uid="{00000000-0005-0000-0000-000091000000}"/>
    <cellStyle name="Normal 5 4 3 2" xfId="150" xr:uid="{00000000-0005-0000-0000-000092000000}"/>
    <cellStyle name="Normal 5 4 4" xfId="92" xr:uid="{00000000-0005-0000-0000-000093000000}"/>
    <cellStyle name="Normal 5 4 4 2" xfId="179" xr:uid="{00000000-0005-0000-0000-000094000000}"/>
    <cellStyle name="Normal 5 4 5" xfId="121" xr:uid="{00000000-0005-0000-0000-000095000000}"/>
    <cellStyle name="Normal 5 5" xfId="37" xr:uid="{00000000-0005-0000-0000-000096000000}"/>
    <cellStyle name="Normal 5 5 2" xfId="68" xr:uid="{00000000-0005-0000-0000-000097000000}"/>
    <cellStyle name="Normal 5 5 2 2" xfId="155" xr:uid="{00000000-0005-0000-0000-000098000000}"/>
    <cellStyle name="Normal 5 5 3" xfId="97" xr:uid="{00000000-0005-0000-0000-000099000000}"/>
    <cellStyle name="Normal 5 5 3 2" xfId="184" xr:uid="{00000000-0005-0000-0000-00009A000000}"/>
    <cellStyle name="Normal 5 5 4" xfId="126" xr:uid="{00000000-0005-0000-0000-00009B000000}"/>
    <cellStyle name="Normal 5 6" xfId="53" xr:uid="{00000000-0005-0000-0000-00009C000000}"/>
    <cellStyle name="Normal 5 6 2" xfId="141" xr:uid="{00000000-0005-0000-0000-00009D000000}"/>
    <cellStyle name="Normal 5 7" xfId="83" xr:uid="{00000000-0005-0000-0000-00009E000000}"/>
    <cellStyle name="Normal 5 7 2" xfId="170" xr:uid="{00000000-0005-0000-0000-00009F000000}"/>
    <cellStyle name="Normal 5 8" xfId="112" xr:uid="{00000000-0005-0000-0000-0000A0000000}"/>
    <cellStyle name="Normal 6" xfId="16" xr:uid="{00000000-0005-0000-0000-0000A1000000}"/>
    <cellStyle name="Normal 6 2" xfId="30" xr:uid="{00000000-0005-0000-0000-0000A2000000}"/>
    <cellStyle name="Normal 6 2 2" xfId="46" xr:uid="{00000000-0005-0000-0000-0000A3000000}"/>
    <cellStyle name="Normal 6 2 2 2" xfId="76" xr:uid="{00000000-0005-0000-0000-0000A4000000}"/>
    <cellStyle name="Normal 6 2 2 2 2" xfId="163" xr:uid="{00000000-0005-0000-0000-0000A5000000}"/>
    <cellStyle name="Normal 6 2 2 3" xfId="105" xr:uid="{00000000-0005-0000-0000-0000A6000000}"/>
    <cellStyle name="Normal 6 2 2 3 2" xfId="192" xr:uid="{00000000-0005-0000-0000-0000A7000000}"/>
    <cellStyle name="Normal 6 2 2 4" xfId="134" xr:uid="{00000000-0005-0000-0000-0000A8000000}"/>
    <cellStyle name="Normal 6 2 3" xfId="63" xr:uid="{00000000-0005-0000-0000-0000A9000000}"/>
    <cellStyle name="Normal 6 2 3 2" xfId="151" xr:uid="{00000000-0005-0000-0000-0000AA000000}"/>
    <cellStyle name="Normal 6 2 4" xfId="93" xr:uid="{00000000-0005-0000-0000-0000AB000000}"/>
    <cellStyle name="Normal 6 2 4 2" xfId="180" xr:uid="{00000000-0005-0000-0000-0000AC000000}"/>
    <cellStyle name="Normal 6 2 5" xfId="122" xr:uid="{00000000-0005-0000-0000-0000AD000000}"/>
    <cellStyle name="Normal 6 3" xfId="31" xr:uid="{00000000-0005-0000-0000-0000AE000000}"/>
    <cellStyle name="Normal 6 3 2" xfId="42" xr:uid="{00000000-0005-0000-0000-0000AF000000}"/>
    <cellStyle name="Normal 6 3 2 2" xfId="72" xr:uid="{00000000-0005-0000-0000-0000B0000000}"/>
    <cellStyle name="Normal 6 3 2 2 2" xfId="159" xr:uid="{00000000-0005-0000-0000-0000B1000000}"/>
    <cellStyle name="Normal 6 3 2 3" xfId="101" xr:uid="{00000000-0005-0000-0000-0000B2000000}"/>
    <cellStyle name="Normal 6 3 2 3 2" xfId="188" xr:uid="{00000000-0005-0000-0000-0000B3000000}"/>
    <cellStyle name="Normal 6 3 2 4" xfId="130" xr:uid="{00000000-0005-0000-0000-0000B4000000}"/>
    <cellStyle name="Normal 6 3 3" xfId="64" xr:uid="{00000000-0005-0000-0000-0000B5000000}"/>
    <cellStyle name="Normal 6 3 3 2" xfId="152" xr:uid="{00000000-0005-0000-0000-0000B6000000}"/>
    <cellStyle name="Normal 6 3 4" xfId="94" xr:uid="{00000000-0005-0000-0000-0000B7000000}"/>
    <cellStyle name="Normal 6 3 4 2" xfId="181" xr:uid="{00000000-0005-0000-0000-0000B8000000}"/>
    <cellStyle name="Normal 6 3 5" xfId="123" xr:uid="{00000000-0005-0000-0000-0000B9000000}"/>
    <cellStyle name="Normal 6 4" xfId="38" xr:uid="{00000000-0005-0000-0000-0000BA000000}"/>
    <cellStyle name="Normal 6 5" xfId="39" xr:uid="{00000000-0005-0000-0000-0000BB000000}"/>
    <cellStyle name="Normal 6 5 2" xfId="69" xr:uid="{00000000-0005-0000-0000-0000BC000000}"/>
    <cellStyle name="Normal 6 5 2 2" xfId="156" xr:uid="{00000000-0005-0000-0000-0000BD000000}"/>
    <cellStyle name="Normal 6 5 3" xfId="98" xr:uid="{00000000-0005-0000-0000-0000BE000000}"/>
    <cellStyle name="Normal 6 5 3 2" xfId="185" xr:uid="{00000000-0005-0000-0000-0000BF000000}"/>
    <cellStyle name="Normal 6 5 4" xfId="127" xr:uid="{00000000-0005-0000-0000-0000C0000000}"/>
    <cellStyle name="Normal 7" xfId="32" xr:uid="{00000000-0005-0000-0000-0000C1000000}"/>
    <cellStyle name="Normal 8" xfId="17" xr:uid="{00000000-0005-0000-0000-0000C2000000}"/>
    <cellStyle name="Normal 9" xfId="33" xr:uid="{00000000-0005-0000-0000-0000C3000000}"/>
    <cellStyle name="Normal 9 2" xfId="65" xr:uid="{00000000-0005-0000-0000-0000C4000000}"/>
  </cellStyles>
  <dxfs count="0"/>
  <tableStyles count="0" defaultTableStyle="TableStyleMedium2" defaultPivotStyle="PivotStyleLight16"/>
  <colors>
    <mruColors>
      <color rgb="FFFFFF99"/>
      <color rgb="FFFFCC99"/>
      <color rgb="FFFDE9D9"/>
      <color rgb="FFE5EFA7"/>
      <color rgb="FFF8FE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gda's%20Information\A%20-%20DOA%20CLIENTS\NEW%20CLIENT%20WP'S\Cty_G34_\601_G34_County_200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sd.mt.gov/Magdas%20Information/A-DOACLIENTS/DOACLIENTS-MAGDA/Whitefish,%20City%20of/FY%202012/Newest%20financials/Magda's%20AFR-State/GASB%2054-State%20AFR/Magda's%20AFR-State/1-Magda's%20State%20AFR%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sd.mt.gov/Users/cm2370/AppData/Local/Microsoft/Windows/Temporary%20Internet%20Files/Content.Outlook/Y1YUKXR8/AFR_Blank_FY2014_V1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CWPBI"/>
      <sheetName val="Set-up"/>
      <sheetName val="PrintHideUnhide"/>
      <sheetName val="InputBSDiagnostic"/>
      <sheetName val="InputISDiagnostic"/>
      <sheetName val="AdjustDiagnostic"/>
      <sheetName val="FinStmtDiagnostic"/>
      <sheetName val="AFR Gov- BSheet"/>
      <sheetName val="AFR Gov- Inc. State"/>
      <sheetName val="AFR Prop - BSheet"/>
      <sheetName val="AFR Prop - IS"/>
      <sheetName val="AFR Fid BS"/>
      <sheetName val="AFR Fid IS"/>
      <sheetName val="Major_Budgets"/>
      <sheetName val="Revenue_Coding"/>
      <sheetName val="Cash Flow Wksht"/>
      <sheetName val="PY_GASB34"/>
      <sheetName val="Analytical"/>
      <sheetName val="InService Funds"/>
      <sheetName val="AuditAdjGov"/>
      <sheetName val="AuditAdjProp"/>
      <sheetName val="Audit Adj Fid"/>
      <sheetName val="SummaryOfAdjustments"/>
      <sheetName val="GASB Adj Gov"/>
      <sheetName val="GASB Adj Prop"/>
      <sheetName val="Stmt of NA"/>
      <sheetName val="Stmt of Act"/>
      <sheetName val="Fund BS"/>
      <sheetName val="Fund IS"/>
      <sheetName val="Rec. BS"/>
      <sheetName val="Rec. IS"/>
      <sheetName val="Prop B.S."/>
      <sheetName val="Prop IS"/>
      <sheetName val="Fid B.S. "/>
      <sheetName val="Fid Inc Stmt"/>
      <sheetName val="Cash Flow Stmt"/>
      <sheetName val="Budget"/>
      <sheetName val="Budget Rec"/>
      <sheetName val="MD&amp;A Comps"/>
      <sheetName val="Majors"/>
      <sheetName val="AcctSort"/>
      <sheetName val="Rev Summary"/>
      <sheetName val="Gov BS"/>
      <sheetName val="Gov IS"/>
      <sheetName val="Ent BS"/>
      <sheetName val="Ent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2A)"/>
      <sheetName val="NOTES TO FIN ST (32B)"/>
      <sheetName val="NOTES TO FIN ST (32C)"/>
      <sheetName val="NOTES TO FIN ST (33)"/>
      <sheetName val="NOTES TO FIN ST (33A) "/>
      <sheetName val="NOTES TO FIN ST (33B)"/>
      <sheetName val="NOTES TO FIN ST (33C)"/>
      <sheetName val="NOTES TO FIN ST (34)"/>
      <sheetName val="RSI COVER"/>
      <sheetName val="GENERAL FUND-OPERATING(35-40)"/>
      <sheetName val="OPER-MAJOR SP. REVENUE(41-43)"/>
      <sheetName val="OPER.-MAJOR SP. REV. (B)(44-46)"/>
      <sheetName val="RSI 0PEB (46A)"/>
      <sheetName val="OTHER SUPP. INFO. COVER"/>
      <sheetName val="BS-NONMAJOR SP. REVENUE(47-48) "/>
      <sheetName val="OPER.-NONMAJOR SP. REVENUE(49)"/>
      <sheetName val="OPER.-NONMAJOR SP. REVE (B)(50)"/>
      <sheetName val="BS-NONMAJOR DEBT SERVICE(51-52)"/>
      <sheetName val="OPER.-NONMAJOR DEBT SER.(53-54)"/>
      <sheetName val="BS-NONMAJOR CAP. PROJ.(55-56)"/>
      <sheetName val="OPER.-NONMAJOR CAP. PROJ(57-58)"/>
      <sheetName val="BS-PERMANENT FUNDS(59-60)"/>
      <sheetName val="OPER.-PERMANENT FUNDS(61-62)"/>
      <sheetName val="NET POSIT-NONMAJOR ENTERPR(63)"/>
      <sheetName val="CHG. IN NP-NONMAJOR ENTERPR(64)"/>
      <sheetName val="NONMAJOR ENTERPR. CASH FLOW(65)"/>
      <sheetName val="COMB. NET POS-IN. SER.(66)"/>
      <sheetName val="COMB. CHGE IN NP IN. SERV.(67)"/>
      <sheetName val="ST. OF CASH FLOWS-INT.SER.(68)"/>
      <sheetName val="FED.-ST. INTERGOVERNMENTAL(69)"/>
      <sheetName val="CASH RECONCILIATION(73)"/>
      <sheetName val="GEN. INFO.  SECT. COVER"/>
      <sheetName val="GENERAL INFORMATION(74)"/>
      <sheetName val="Worksheets"/>
      <sheetName val="SCHEDULE OF REC. &amp; DISB."/>
      <sheetName val="BS Conversion"/>
      <sheetName val="OP Conversion"/>
      <sheetName val="Revenue Analysis"/>
      <sheetName val="GOV CAP ASSETS (GCAAG)"/>
      <sheetName val="GOV DEBT (GLTDAG)"/>
      <sheetName val="Depr.-General"/>
      <sheetName val="Depr.-Water Enterprise"/>
      <sheetName val="Depr.-Sewer Enterprise"/>
      <sheetName val="Depr.-Solid Waste Enterprise"/>
      <sheetName val="Compensated Absences"/>
      <sheetName val="Checklist"/>
      <sheetName val="Balance Check Page"/>
      <sheetName val="Sheet2"/>
      <sheetName val="LedgerLoad Assist"/>
      <sheetName val="Ledger Load Template LGSvcs TEM"/>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79" refreshError="1"/>
      <sheetData sheetId="8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gsportalregistration@mt.gov"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142"/>
  <sheetViews>
    <sheetView showGridLines="0" zoomScaleNormal="100" zoomScaleSheetLayoutView="70" workbookViewId="0">
      <selection activeCell="B2" sqref="B2"/>
    </sheetView>
  </sheetViews>
  <sheetFormatPr defaultRowHeight="15"/>
  <cols>
    <col min="1" max="1" width="3.140625" style="34" customWidth="1"/>
    <col min="2" max="2" width="32.85546875" style="34" customWidth="1"/>
    <col min="3" max="3" width="24.5703125" style="34" customWidth="1"/>
    <col min="4" max="4" width="20.5703125" style="34" customWidth="1"/>
    <col min="5" max="5" width="42.140625" style="34" customWidth="1"/>
    <col min="6" max="6" width="26.28515625" style="34" customWidth="1"/>
    <col min="7" max="7" width="16.5703125" style="34" customWidth="1"/>
    <col min="8" max="8" width="11.7109375" style="34" customWidth="1"/>
    <col min="9" max="16384" width="9.140625" style="34"/>
  </cols>
  <sheetData>
    <row r="1" spans="2:5" s="144" customFormat="1" ht="20.25">
      <c r="B1" s="220" t="s">
        <v>895</v>
      </c>
    </row>
    <row r="2" spans="2:5" s="144" customFormat="1" ht="20.25">
      <c r="B2" s="220"/>
    </row>
    <row r="3" spans="2:5" ht="15.75">
      <c r="B3" s="34" t="s">
        <v>847</v>
      </c>
    </row>
    <row r="4" spans="2:5">
      <c r="B4" s="34" t="s">
        <v>849</v>
      </c>
    </row>
    <row r="6" spans="2:5" ht="15.75">
      <c r="B6" s="197" t="s">
        <v>850</v>
      </c>
      <c r="C6" s="197"/>
      <c r="D6" s="197"/>
      <c r="E6" s="197"/>
    </row>
    <row r="8" spans="2:5">
      <c r="B8" s="34" t="s">
        <v>844</v>
      </c>
    </row>
    <row r="9" spans="2:5">
      <c r="B9" s="34" t="s">
        <v>841</v>
      </c>
    </row>
    <row r="10" spans="2:5" s="144" customFormat="1">
      <c r="B10" s="144" t="s">
        <v>845</v>
      </c>
    </row>
    <row r="12" spans="2:5" ht="15.75">
      <c r="B12" s="34" t="s">
        <v>425</v>
      </c>
    </row>
    <row r="13" spans="2:5">
      <c r="B13" s="34" t="s">
        <v>668</v>
      </c>
    </row>
    <row r="14" spans="2:5">
      <c r="B14" s="34" t="s">
        <v>839</v>
      </c>
    </row>
    <row r="15" spans="2:5">
      <c r="B15" s="34" t="s">
        <v>851</v>
      </c>
    </row>
    <row r="16" spans="2:5">
      <c r="B16" s="35"/>
    </row>
    <row r="17" spans="1:11" ht="15.75">
      <c r="B17" s="34" t="s">
        <v>842</v>
      </c>
    </row>
    <row r="18" spans="1:11" ht="15.75">
      <c r="B18" s="34" t="s">
        <v>848</v>
      </c>
    </row>
    <row r="19" spans="1:11" s="144" customFormat="1">
      <c r="A19" s="144" t="s">
        <v>840</v>
      </c>
      <c r="B19" s="144" t="s">
        <v>843</v>
      </c>
    </row>
    <row r="21" spans="1:11">
      <c r="B21" s="34" t="s">
        <v>432</v>
      </c>
    </row>
    <row r="22" spans="1:11">
      <c r="B22" s="34" t="s">
        <v>433</v>
      </c>
    </row>
    <row r="23" spans="1:11">
      <c r="B23" s="34" t="s">
        <v>434</v>
      </c>
    </row>
    <row r="24" spans="1:11" ht="15.75" thickBot="1">
      <c r="B24" s="36"/>
      <c r="C24" s="36"/>
      <c r="D24" s="36"/>
      <c r="E24" s="36"/>
      <c r="F24" s="36"/>
      <c r="G24" s="36"/>
      <c r="H24" s="36"/>
      <c r="I24" s="36"/>
      <c r="J24" s="36"/>
      <c r="K24" s="36"/>
    </row>
    <row r="25" spans="1:11" s="36" customFormat="1" ht="18.75" thickBot="1">
      <c r="B25" s="37" t="s">
        <v>591</v>
      </c>
      <c r="C25" s="38"/>
      <c r="D25" s="38"/>
      <c r="E25" s="39"/>
    </row>
    <row r="26" spans="1:11" s="40" customFormat="1" ht="38.25" customHeight="1">
      <c r="B26" s="230" t="s">
        <v>437</v>
      </c>
      <c r="C26" s="230"/>
      <c r="D26" s="230"/>
      <c r="E26" s="230"/>
    </row>
    <row r="27" spans="1:11" s="41" customFormat="1" ht="36" customHeight="1">
      <c r="B27" s="231" t="s">
        <v>823</v>
      </c>
      <c r="C27" s="231"/>
      <c r="D27" s="231"/>
      <c r="E27" s="231"/>
    </row>
    <row r="28" spans="1:11" ht="9.75" customHeight="1">
      <c r="B28" s="114"/>
      <c r="C28" s="114"/>
      <c r="D28" s="114"/>
      <c r="E28" s="114"/>
      <c r="F28" s="41"/>
      <c r="G28" s="41"/>
      <c r="H28" s="41"/>
      <c r="I28" s="41"/>
      <c r="J28" s="41"/>
    </row>
    <row r="30" spans="1:11" ht="15.75">
      <c r="B30" s="42" t="s">
        <v>602</v>
      </c>
    </row>
    <row r="31" spans="1:11">
      <c r="B31" s="34" t="s">
        <v>590</v>
      </c>
    </row>
    <row r="32" spans="1:11">
      <c r="B32" s="113" t="s">
        <v>854</v>
      </c>
    </row>
    <row r="35" spans="2:5" ht="15.75">
      <c r="B35" s="42" t="s">
        <v>893</v>
      </c>
    </row>
    <row r="36" spans="2:5" s="144" customFormat="1" ht="15.75">
      <c r="B36" s="42" t="s">
        <v>892</v>
      </c>
    </row>
    <row r="37" spans="2:5">
      <c r="B37" s="34" t="s">
        <v>604</v>
      </c>
    </row>
    <row r="38" spans="2:5">
      <c r="B38" s="34" t="s">
        <v>606</v>
      </c>
    </row>
    <row r="39" spans="2:5">
      <c r="B39" s="34" t="s">
        <v>605</v>
      </c>
    </row>
    <row r="41" spans="2:5">
      <c r="B41" s="34" t="s">
        <v>829</v>
      </c>
    </row>
    <row r="43" spans="2:5" ht="15.75">
      <c r="B43" s="34" t="s">
        <v>827</v>
      </c>
    </row>
    <row r="44" spans="2:5">
      <c r="C44" s="43"/>
      <c r="D44" s="44"/>
      <c r="E44" s="44"/>
    </row>
    <row r="45" spans="2:5">
      <c r="D45" s="45" t="s">
        <v>421</v>
      </c>
      <c r="E45" s="45" t="s">
        <v>420</v>
      </c>
    </row>
    <row r="46" spans="2:5">
      <c r="B46" s="232" t="s">
        <v>417</v>
      </c>
      <c r="C46" s="232"/>
      <c r="D46" s="46" t="s">
        <v>419</v>
      </c>
      <c r="E46" s="46" t="s">
        <v>419</v>
      </c>
    </row>
    <row r="47" spans="2:5" ht="15.75">
      <c r="B47" s="233" t="s">
        <v>76</v>
      </c>
      <c r="C47" s="233"/>
      <c r="D47" s="47" t="s">
        <v>77</v>
      </c>
      <c r="E47" s="48" t="s">
        <v>77</v>
      </c>
    </row>
    <row r="48" spans="2:5" ht="15.75" customHeight="1"/>
    <row r="49" spans="2:12" s="50" customFormat="1" ht="30.75" customHeight="1">
      <c r="B49" s="223" t="s">
        <v>828</v>
      </c>
      <c r="C49" s="223"/>
      <c r="D49" s="223"/>
      <c r="E49" s="223"/>
      <c r="F49" s="49"/>
      <c r="G49" s="34"/>
      <c r="H49" s="34"/>
      <c r="I49" s="34"/>
      <c r="J49" s="34"/>
      <c r="K49" s="34"/>
      <c r="L49" s="34"/>
    </row>
    <row r="50" spans="2:12" s="50" customFormat="1">
      <c r="B50" s="34"/>
      <c r="C50" s="43"/>
      <c r="D50" s="44"/>
      <c r="E50" s="44"/>
      <c r="F50" s="34"/>
      <c r="G50" s="34"/>
      <c r="H50" s="34"/>
      <c r="I50" s="34"/>
      <c r="J50" s="34"/>
      <c r="K50" s="34"/>
      <c r="L50" s="34"/>
    </row>
    <row r="51" spans="2:12" s="50" customFormat="1">
      <c r="B51" s="34"/>
      <c r="C51" s="34"/>
      <c r="D51" s="45" t="s">
        <v>421</v>
      </c>
      <c r="E51" s="45" t="s">
        <v>420</v>
      </c>
      <c r="F51" s="34"/>
      <c r="G51" s="34"/>
      <c r="H51" s="34"/>
      <c r="I51" s="34"/>
      <c r="J51" s="34"/>
      <c r="K51" s="34"/>
      <c r="L51" s="34"/>
    </row>
    <row r="52" spans="2:12">
      <c r="B52" s="232" t="s">
        <v>417</v>
      </c>
      <c r="C52" s="232"/>
      <c r="D52" s="46" t="s">
        <v>419</v>
      </c>
      <c r="E52" s="46" t="s">
        <v>419</v>
      </c>
    </row>
    <row r="53" spans="2:12" ht="15.75">
      <c r="B53" s="233" t="s">
        <v>228</v>
      </c>
      <c r="C53" s="233"/>
      <c r="D53" s="47" t="s">
        <v>77</v>
      </c>
      <c r="E53" s="48" t="s">
        <v>227</v>
      </c>
    </row>
    <row r="57" spans="2:12" ht="15.75">
      <c r="B57" s="42" t="s">
        <v>601</v>
      </c>
    </row>
    <row r="58" spans="2:12" s="36" customFormat="1" ht="63" customHeight="1">
      <c r="B58" s="223" t="s">
        <v>830</v>
      </c>
      <c r="C58" s="223"/>
      <c r="D58" s="223"/>
      <c r="E58" s="223"/>
      <c r="F58" s="34"/>
      <c r="G58" s="51"/>
      <c r="H58" s="51"/>
      <c r="I58" s="51"/>
      <c r="J58" s="51"/>
      <c r="K58" s="51"/>
    </row>
    <row r="59" spans="2:12" s="145" customFormat="1" ht="25.5" customHeight="1">
      <c r="B59" s="223" t="s">
        <v>682</v>
      </c>
      <c r="C59" s="223"/>
      <c r="D59" s="223"/>
      <c r="E59" s="223"/>
      <c r="F59" s="144"/>
      <c r="G59" s="146"/>
      <c r="H59" s="146"/>
      <c r="I59" s="146"/>
      <c r="J59" s="146"/>
      <c r="K59" s="146"/>
    </row>
    <row r="60" spans="2:12" s="36" customFormat="1" ht="15.75" customHeight="1">
      <c r="B60" s="134"/>
      <c r="C60" s="134"/>
      <c r="D60" s="134"/>
      <c r="E60" s="134"/>
      <c r="F60" s="34"/>
      <c r="G60" s="51"/>
      <c r="H60" s="51"/>
      <c r="I60" s="51"/>
      <c r="J60" s="51"/>
      <c r="K60" s="51"/>
    </row>
    <row r="61" spans="2:12" s="36" customFormat="1" ht="49.5" customHeight="1">
      <c r="B61" s="227" t="s">
        <v>836</v>
      </c>
      <c r="C61" s="227"/>
      <c r="D61" s="227"/>
      <c r="E61" s="227"/>
      <c r="F61" s="34"/>
      <c r="G61" s="51"/>
      <c r="H61" s="51"/>
      <c r="I61" s="51"/>
      <c r="J61" s="51"/>
      <c r="K61" s="51"/>
    </row>
    <row r="62" spans="2:12" s="36" customFormat="1" ht="33.75" customHeight="1">
      <c r="B62" s="223" t="s">
        <v>677</v>
      </c>
      <c r="C62" s="223"/>
      <c r="D62" s="223"/>
      <c r="E62" s="223"/>
      <c r="F62" s="34"/>
      <c r="G62" s="51"/>
      <c r="H62" s="51"/>
      <c r="I62" s="51"/>
      <c r="J62" s="51"/>
      <c r="K62" s="51"/>
    </row>
    <row r="63" spans="2:12" s="145" customFormat="1" ht="37.5" customHeight="1">
      <c r="B63" s="223" t="s">
        <v>852</v>
      </c>
      <c r="C63" s="223"/>
      <c r="D63" s="223"/>
      <c r="E63" s="223"/>
      <c r="F63" s="144"/>
      <c r="G63" s="146"/>
      <c r="H63" s="146"/>
      <c r="I63" s="146"/>
      <c r="J63" s="146"/>
      <c r="K63" s="146"/>
    </row>
    <row r="64" spans="2:12" s="145" customFormat="1" ht="15.75" customHeight="1">
      <c r="B64" s="148"/>
      <c r="C64" s="148"/>
      <c r="D64" s="148"/>
      <c r="E64" s="148"/>
      <c r="F64" s="144"/>
      <c r="G64" s="146"/>
      <c r="H64" s="146"/>
      <c r="I64" s="146"/>
      <c r="J64" s="146"/>
      <c r="K64" s="146"/>
    </row>
    <row r="65" spans="1:11" s="145" customFormat="1" ht="15.75" customHeight="1">
      <c r="B65" s="148"/>
      <c r="C65" s="148"/>
      <c r="D65" s="148"/>
      <c r="E65" s="148"/>
      <c r="F65" s="144"/>
      <c r="G65" s="146"/>
      <c r="H65" s="146"/>
      <c r="I65" s="146"/>
      <c r="J65" s="146"/>
      <c r="K65" s="146"/>
    </row>
    <row r="67" spans="1:11" ht="15.75">
      <c r="B67" s="224" t="s">
        <v>654</v>
      </c>
      <c r="C67" s="224"/>
      <c r="D67" s="224"/>
      <c r="E67" s="224"/>
    </row>
    <row r="68" spans="1:11" ht="18.75" customHeight="1" thickBot="1">
      <c r="B68" s="21" t="s">
        <v>27</v>
      </c>
      <c r="C68" s="21" t="s">
        <v>424</v>
      </c>
      <c r="D68" s="22"/>
      <c r="E68" s="22" t="s">
        <v>423</v>
      </c>
    </row>
    <row r="69" spans="1:11" ht="138.75" customHeight="1" thickBot="1">
      <c r="B69" s="137" t="s">
        <v>679</v>
      </c>
      <c r="C69" s="117" t="s">
        <v>678</v>
      </c>
      <c r="D69" s="117"/>
      <c r="E69" s="138" t="s">
        <v>647</v>
      </c>
    </row>
    <row r="70" spans="1:11" ht="43.5" customHeight="1">
      <c r="A70" s="222" t="s">
        <v>675</v>
      </c>
      <c r="B70" s="63" t="s">
        <v>514</v>
      </c>
      <c r="C70" s="63" t="s">
        <v>515</v>
      </c>
      <c r="D70" s="87"/>
      <c r="E70" s="52" t="s">
        <v>529</v>
      </c>
    </row>
    <row r="71" spans="1:11" ht="42" customHeight="1">
      <c r="A71" s="222"/>
      <c r="B71" s="63" t="s">
        <v>516</v>
      </c>
      <c r="C71" s="63" t="s">
        <v>517</v>
      </c>
      <c r="D71" s="87"/>
      <c r="E71" s="53" t="s">
        <v>530</v>
      </c>
    </row>
    <row r="72" spans="1:11" ht="46.5" customHeight="1">
      <c r="A72" s="222"/>
      <c r="B72" s="63" t="s">
        <v>656</v>
      </c>
      <c r="C72" s="63" t="s">
        <v>518</v>
      </c>
      <c r="D72" s="87"/>
      <c r="E72" s="53" t="s">
        <v>657</v>
      </c>
    </row>
    <row r="73" spans="1:11" ht="30" customHeight="1">
      <c r="B73" s="225" t="s">
        <v>655</v>
      </c>
      <c r="C73" s="225"/>
      <c r="D73" s="225"/>
      <c r="E73" s="225"/>
    </row>
    <row r="74" spans="1:11" ht="15.75" customHeight="1">
      <c r="B74" s="224"/>
      <c r="C74" s="224"/>
      <c r="D74" s="224"/>
      <c r="E74" s="224"/>
    </row>
    <row r="75" spans="1:11" ht="16.5" thickBot="1">
      <c r="B75" s="21" t="s">
        <v>27</v>
      </c>
      <c r="C75" s="21" t="s">
        <v>424</v>
      </c>
      <c r="D75" s="22"/>
      <c r="E75" s="22" t="s">
        <v>423</v>
      </c>
    </row>
    <row r="76" spans="1:11" ht="174.75" customHeight="1" thickBot="1">
      <c r="B76" s="137" t="s">
        <v>680</v>
      </c>
      <c r="C76" s="117" t="s">
        <v>838</v>
      </c>
      <c r="D76" s="117"/>
      <c r="E76" s="140" t="s">
        <v>648</v>
      </c>
    </row>
    <row r="77" spans="1:11" ht="44.25" customHeight="1">
      <c r="A77" s="221" t="s">
        <v>676</v>
      </c>
      <c r="B77" s="63" t="s">
        <v>516</v>
      </c>
      <c r="C77" s="63" t="s">
        <v>659</v>
      </c>
      <c r="D77" s="87"/>
      <c r="E77" s="53" t="s">
        <v>660</v>
      </c>
    </row>
    <row r="78" spans="1:11" ht="42.75" customHeight="1">
      <c r="A78" s="221"/>
      <c r="B78" s="63" t="s">
        <v>519</v>
      </c>
      <c r="C78" s="63" t="s">
        <v>520</v>
      </c>
      <c r="D78" s="87"/>
      <c r="E78" s="53" t="s">
        <v>531</v>
      </c>
    </row>
    <row r="79" spans="1:11" ht="52.5" customHeight="1">
      <c r="A79" s="221"/>
      <c r="B79" s="62" t="s">
        <v>521</v>
      </c>
      <c r="C79" s="136" t="s">
        <v>522</v>
      </c>
      <c r="D79" s="87"/>
      <c r="E79" s="53" t="s">
        <v>532</v>
      </c>
    </row>
    <row r="80" spans="1:11" ht="15.75" customHeight="1"/>
    <row r="81" spans="1:5" ht="15.75">
      <c r="B81" s="224" t="s">
        <v>658</v>
      </c>
      <c r="C81" s="224"/>
      <c r="D81" s="224"/>
      <c r="E81" s="224"/>
    </row>
    <row r="82" spans="1:5" ht="16.5" thickBot="1">
      <c r="B82" s="21" t="s">
        <v>27</v>
      </c>
      <c r="C82" s="21" t="s">
        <v>424</v>
      </c>
      <c r="D82" s="22"/>
      <c r="E82" s="22" t="s">
        <v>423</v>
      </c>
    </row>
    <row r="83" spans="1:5" ht="153.75" customHeight="1" thickBot="1">
      <c r="B83" s="137" t="s">
        <v>680</v>
      </c>
      <c r="C83" s="138" t="s">
        <v>663</v>
      </c>
      <c r="D83" s="117"/>
      <c r="E83" s="140" t="s">
        <v>647</v>
      </c>
    </row>
    <row r="84" spans="1:5" ht="48" customHeight="1">
      <c r="A84" s="222" t="s">
        <v>675</v>
      </c>
      <c r="B84" s="63" t="s">
        <v>516</v>
      </c>
      <c r="C84" s="63" t="s">
        <v>523</v>
      </c>
      <c r="D84" s="87"/>
      <c r="E84" s="53" t="s">
        <v>533</v>
      </c>
    </row>
    <row r="85" spans="1:5" ht="48" customHeight="1">
      <c r="A85" s="222"/>
      <c r="B85" s="62" t="s">
        <v>516</v>
      </c>
      <c r="C85" s="62" t="s">
        <v>661</v>
      </c>
      <c r="D85" s="139"/>
      <c r="E85" s="53" t="s">
        <v>662</v>
      </c>
    </row>
    <row r="86" spans="1:5" ht="27" customHeight="1">
      <c r="B86" s="141"/>
      <c r="C86" s="141"/>
      <c r="D86" s="107"/>
      <c r="E86" s="142"/>
    </row>
    <row r="87" spans="1:5" ht="15.75" customHeight="1" thickBot="1">
      <c r="B87" s="228" t="s">
        <v>665</v>
      </c>
      <c r="C87" s="229"/>
      <c r="D87" s="229"/>
      <c r="E87" s="229"/>
    </row>
    <row r="88" spans="1:5" ht="15.75" customHeight="1" thickBot="1">
      <c r="B88" s="21" t="s">
        <v>27</v>
      </c>
      <c r="C88" s="21" t="s">
        <v>424</v>
      </c>
      <c r="D88" s="22" t="s">
        <v>28</v>
      </c>
      <c r="E88" s="22" t="s">
        <v>423</v>
      </c>
    </row>
    <row r="89" spans="1:5" ht="161.25" customHeight="1" thickBot="1">
      <c r="B89" s="137" t="s">
        <v>680</v>
      </c>
      <c r="C89" s="147" t="s">
        <v>664</v>
      </c>
      <c r="D89" s="118" t="s">
        <v>681</v>
      </c>
      <c r="E89" s="140" t="s">
        <v>647</v>
      </c>
    </row>
    <row r="90" spans="1:5" ht="54" customHeight="1">
      <c r="A90" s="222" t="s">
        <v>675</v>
      </c>
      <c r="B90" s="63" t="s">
        <v>524</v>
      </c>
      <c r="C90" s="63" t="s">
        <v>525</v>
      </c>
      <c r="D90" s="63" t="s">
        <v>526</v>
      </c>
      <c r="E90" s="53" t="s">
        <v>534</v>
      </c>
    </row>
    <row r="91" spans="1:5" ht="43.5" customHeight="1">
      <c r="A91" s="222"/>
      <c r="B91" s="62" t="s">
        <v>527</v>
      </c>
      <c r="C91" s="143" t="s">
        <v>667</v>
      </c>
      <c r="D91" s="64" t="s">
        <v>528</v>
      </c>
      <c r="E91" s="53" t="s">
        <v>666</v>
      </c>
    </row>
    <row r="92" spans="1:5" ht="15.75" customHeight="1"/>
    <row r="93" spans="1:5" ht="15.75" customHeight="1">
      <c r="D93" s="54" t="s">
        <v>492</v>
      </c>
      <c r="E93" s="42"/>
    </row>
    <row r="94" spans="1:5" ht="15.75">
      <c r="B94" s="55" t="s">
        <v>597</v>
      </c>
      <c r="C94" s="42"/>
      <c r="D94" s="56" t="s">
        <v>493</v>
      </c>
      <c r="E94" s="57" t="s">
        <v>669</v>
      </c>
    </row>
    <row r="95" spans="1:5" ht="15.75">
      <c r="B95" s="34" t="s">
        <v>494</v>
      </c>
      <c r="D95" s="58" t="s">
        <v>495</v>
      </c>
      <c r="E95" s="59" t="s">
        <v>508</v>
      </c>
    </row>
    <row r="96" spans="1:5" ht="15.75">
      <c r="B96" s="34" t="s">
        <v>496</v>
      </c>
      <c r="D96" s="58" t="s">
        <v>497</v>
      </c>
      <c r="E96" s="59" t="s">
        <v>509</v>
      </c>
    </row>
    <row r="97" spans="2:5" ht="15.75">
      <c r="B97" s="34" t="s">
        <v>498</v>
      </c>
      <c r="D97" s="58" t="s">
        <v>497</v>
      </c>
      <c r="E97" s="59" t="s">
        <v>670</v>
      </c>
    </row>
    <row r="98" spans="2:5" ht="15.75">
      <c r="B98" s="34" t="s">
        <v>499</v>
      </c>
      <c r="D98" s="58" t="s">
        <v>500</v>
      </c>
      <c r="E98" s="60" t="s">
        <v>674</v>
      </c>
    </row>
    <row r="99" spans="2:5" ht="15.75">
      <c r="B99" s="34" t="s">
        <v>501</v>
      </c>
      <c r="D99" s="58" t="s">
        <v>502</v>
      </c>
      <c r="E99" s="61" t="s">
        <v>510</v>
      </c>
    </row>
    <row r="100" spans="2:5" ht="15.75">
      <c r="B100" s="34" t="s">
        <v>503</v>
      </c>
      <c r="D100" s="58" t="s">
        <v>504</v>
      </c>
      <c r="E100" s="61" t="s">
        <v>511</v>
      </c>
    </row>
    <row r="101" spans="2:5" ht="15.75">
      <c r="B101" s="34" t="s">
        <v>505</v>
      </c>
      <c r="D101" s="58" t="s">
        <v>495</v>
      </c>
      <c r="E101" s="61" t="s">
        <v>671</v>
      </c>
    </row>
    <row r="102" spans="2:5" ht="15.75">
      <c r="B102" s="34" t="s">
        <v>506</v>
      </c>
      <c r="D102" s="58" t="s">
        <v>500</v>
      </c>
      <c r="E102" s="60" t="s">
        <v>672</v>
      </c>
    </row>
    <row r="103" spans="2:5" ht="15.75">
      <c r="B103" s="34" t="s">
        <v>507</v>
      </c>
      <c r="D103" s="58" t="s">
        <v>502</v>
      </c>
      <c r="E103" s="60" t="s">
        <v>673</v>
      </c>
    </row>
    <row r="104" spans="2:5" ht="15.75">
      <c r="B104" s="34" t="s">
        <v>598</v>
      </c>
      <c r="D104" s="58" t="s">
        <v>599</v>
      </c>
      <c r="E104" s="61" t="s">
        <v>600</v>
      </c>
    </row>
    <row r="105" spans="2:5">
      <c r="D105" s="58"/>
      <c r="E105" s="61"/>
    </row>
    <row r="106" spans="2:5">
      <c r="D106" s="58"/>
      <c r="E106" s="61"/>
    </row>
    <row r="107" spans="2:5" ht="15.75">
      <c r="B107" s="42" t="s">
        <v>609</v>
      </c>
      <c r="D107" s="58"/>
      <c r="E107" s="61"/>
    </row>
    <row r="108" spans="2:5">
      <c r="B108" s="34" t="s">
        <v>607</v>
      </c>
      <c r="D108" s="58"/>
      <c r="E108" s="61"/>
    </row>
    <row r="109" spans="2:5" ht="15.75" customHeight="1">
      <c r="D109" s="58"/>
      <c r="E109" s="61"/>
    </row>
    <row r="110" spans="2:5" ht="13.5" customHeight="1">
      <c r="B110" s="42" t="s">
        <v>611</v>
      </c>
    </row>
    <row r="111" spans="2:5" ht="13.5" customHeight="1">
      <c r="B111" s="42" t="s">
        <v>610</v>
      </c>
    </row>
    <row r="112" spans="2:5">
      <c r="B112" s="34" t="s">
        <v>428</v>
      </c>
    </row>
    <row r="113" spans="2:2">
      <c r="B113" s="34" t="s">
        <v>837</v>
      </c>
    </row>
    <row r="114" spans="2:2">
      <c r="B114" s="34" t="s">
        <v>422</v>
      </c>
    </row>
    <row r="115" spans="2:2">
      <c r="B115" s="34" t="s">
        <v>431</v>
      </c>
    </row>
    <row r="116" spans="2:2" ht="9.75" customHeight="1">
      <c r="B116" s="42"/>
    </row>
    <row r="117" spans="2:2">
      <c r="B117" s="34" t="s">
        <v>429</v>
      </c>
    </row>
    <row r="118" spans="2:2">
      <c r="B118" s="34" t="s">
        <v>430</v>
      </c>
    </row>
    <row r="119" spans="2:2" ht="9" customHeight="1"/>
    <row r="120" spans="2:2" ht="15.75">
      <c r="B120" s="42" t="s">
        <v>846</v>
      </c>
    </row>
    <row r="121" spans="2:2">
      <c r="B121" s="34" t="s">
        <v>684</v>
      </c>
    </row>
    <row r="122" spans="2:2" s="144" customFormat="1">
      <c r="B122" s="144" t="s">
        <v>683</v>
      </c>
    </row>
    <row r="123" spans="2:2" ht="18" customHeight="1">
      <c r="B123" s="34" t="s">
        <v>832</v>
      </c>
    </row>
    <row r="124" spans="2:2">
      <c r="B124" s="34" t="s">
        <v>831</v>
      </c>
    </row>
    <row r="125" spans="2:2" ht="18.75" customHeight="1">
      <c r="B125" s="34" t="s">
        <v>646</v>
      </c>
    </row>
    <row r="126" spans="2:2" ht="19.5" customHeight="1">
      <c r="B126" s="34" t="s">
        <v>603</v>
      </c>
    </row>
    <row r="127" spans="2:2">
      <c r="B127" s="34" t="s">
        <v>535</v>
      </c>
    </row>
    <row r="128" spans="2:2" ht="12.75" customHeight="1">
      <c r="B128" s="34" t="s">
        <v>536</v>
      </c>
    </row>
    <row r="130" spans="2:5" ht="15.75">
      <c r="B130" s="34" t="s">
        <v>512</v>
      </c>
    </row>
    <row r="131" spans="2:5">
      <c r="B131" s="34" t="s">
        <v>513</v>
      </c>
    </row>
    <row r="132" spans="2:5" ht="15.75" customHeight="1">
      <c r="B132" s="34" t="s">
        <v>685</v>
      </c>
    </row>
    <row r="133" spans="2:5" s="144" customFormat="1" ht="15.75" customHeight="1">
      <c r="B133" s="42" t="s">
        <v>686</v>
      </c>
    </row>
    <row r="134" spans="2:5" s="144" customFormat="1" ht="15.75" customHeight="1">
      <c r="B134" s="42" t="s">
        <v>833</v>
      </c>
    </row>
    <row r="136" spans="2:5" ht="15.75">
      <c r="B136" s="226" t="s">
        <v>856</v>
      </c>
      <c r="C136" s="226"/>
      <c r="D136" s="226"/>
      <c r="E136" s="209" t="s">
        <v>855</v>
      </c>
    </row>
    <row r="137" spans="2:5" ht="19.5" customHeight="1">
      <c r="B137" s="226" t="s">
        <v>857</v>
      </c>
      <c r="C137" s="226"/>
      <c r="D137" s="226"/>
      <c r="E137" s="42" t="s">
        <v>894</v>
      </c>
    </row>
    <row r="138" spans="2:5" ht="12.75" customHeight="1"/>
    <row r="139" spans="2:5" ht="12.75" customHeight="1"/>
    <row r="140" spans="2:5" ht="12.75" customHeight="1"/>
    <row r="141" spans="2:5" ht="12.75" customHeight="1">
      <c r="B141" s="65" t="s">
        <v>853</v>
      </c>
    </row>
    <row r="142" spans="2:5" ht="12.75" customHeight="1">
      <c r="B142" s="65"/>
    </row>
  </sheetData>
  <sheetProtection sheet="1" objects="1" scenarios="1"/>
  <mergeCells count="22">
    <mergeCell ref="B136:D136"/>
    <mergeCell ref="B137:D137"/>
    <mergeCell ref="B61:E61"/>
    <mergeCell ref="B87:E87"/>
    <mergeCell ref="B26:E26"/>
    <mergeCell ref="B27:E27"/>
    <mergeCell ref="B58:E58"/>
    <mergeCell ref="B49:E49"/>
    <mergeCell ref="B46:C46"/>
    <mergeCell ref="B47:C47"/>
    <mergeCell ref="B52:C52"/>
    <mergeCell ref="B53:C53"/>
    <mergeCell ref="B63:E63"/>
    <mergeCell ref="B59:E59"/>
    <mergeCell ref="A77:A79"/>
    <mergeCell ref="A84:A85"/>
    <mergeCell ref="A90:A91"/>
    <mergeCell ref="A70:A72"/>
    <mergeCell ref="B62:E62"/>
    <mergeCell ref="B67:E67"/>
    <mergeCell ref="B73:E74"/>
    <mergeCell ref="B81:E81"/>
  </mergeCells>
  <hyperlinks>
    <hyperlink ref="E136" r:id="rId1" xr:uid="{29AFCC0E-7CF6-4720-961B-71E923A15C99}"/>
  </hyperlinks>
  <pageMargins left="0.45" right="0.45" top="0" bottom="0" header="0" footer="0"/>
  <pageSetup fitToHeight="0" orientation="landscape" r:id="rId2"/>
  <rowBreaks count="4" manualBreakCount="4">
    <brk id="33" max="16383" man="1"/>
    <brk id="73" max="16383" man="1"/>
    <brk id="80" max="16383" man="1"/>
    <brk id="8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A1:H1080"/>
  <sheetViews>
    <sheetView tabSelected="1" topLeftCell="A3" zoomScaleNormal="100" workbookViewId="0">
      <selection activeCell="P22" sqref="P22"/>
    </sheetView>
  </sheetViews>
  <sheetFormatPr defaultRowHeight="12.75"/>
  <cols>
    <col min="1" max="1" width="9.42578125" style="3" customWidth="1"/>
    <col min="2" max="2" width="14.140625" style="3" customWidth="1"/>
    <col min="3" max="3" width="13.42578125" style="3" customWidth="1"/>
    <col min="4" max="4" width="35" style="3" customWidth="1"/>
    <col min="5" max="5" width="21.42578125" style="69" customWidth="1"/>
    <col min="6" max="6" width="2.5703125" style="1" customWidth="1"/>
    <col min="7" max="7" width="15.7109375" style="1" customWidth="1"/>
    <col min="8" max="8" width="20.5703125" style="1" customWidth="1"/>
    <col min="9" max="10" width="9.140625" style="1"/>
    <col min="11" max="11" width="9.42578125" style="1" customWidth="1"/>
    <col min="12" max="16384" width="9.140625" style="1"/>
  </cols>
  <sheetData>
    <row r="1" spans="1:8" ht="36" hidden="1" customHeight="1">
      <c r="A1" s="31" t="s">
        <v>7</v>
      </c>
      <c r="B1" s="31" t="s">
        <v>4</v>
      </c>
      <c r="C1" s="31" t="s">
        <v>14</v>
      </c>
      <c r="D1" s="31" t="s">
        <v>447</v>
      </c>
      <c r="E1" s="67" t="s">
        <v>24</v>
      </c>
    </row>
    <row r="2" spans="1:8" s="2" customFormat="1" ht="18.75" hidden="1" customHeight="1" thickBot="1">
      <c r="A2" s="20" t="s">
        <v>408</v>
      </c>
      <c r="B2" s="20" t="s">
        <v>409</v>
      </c>
      <c r="C2" s="20" t="s">
        <v>410</v>
      </c>
      <c r="D2" s="20" t="s">
        <v>411</v>
      </c>
      <c r="E2" s="68" t="s">
        <v>412</v>
      </c>
    </row>
    <row r="3" spans="1:8" ht="15.75" customHeight="1">
      <c r="A3" s="115" t="s">
        <v>592</v>
      </c>
      <c r="B3" s="115" t="s">
        <v>593</v>
      </c>
      <c r="C3" s="115" t="s">
        <v>594</v>
      </c>
      <c r="D3" s="115" t="s">
        <v>595</v>
      </c>
      <c r="E3" s="116" t="s">
        <v>596</v>
      </c>
      <c r="F3" s="176"/>
      <c r="G3" s="235" t="s">
        <v>608</v>
      </c>
      <c r="H3" s="236"/>
    </row>
    <row r="4" spans="1:8" ht="21" customHeight="1">
      <c r="A4" s="249" t="s">
        <v>560</v>
      </c>
      <c r="B4" s="250"/>
      <c r="C4" s="250"/>
      <c r="D4" s="129"/>
      <c r="E4" s="177"/>
      <c r="F4" s="172"/>
      <c r="G4" s="178"/>
      <c r="H4" s="131"/>
    </row>
    <row r="5" spans="1:8" ht="17.25" customHeight="1">
      <c r="A5" s="251" t="s">
        <v>416</v>
      </c>
      <c r="B5" s="252"/>
      <c r="C5" s="252"/>
      <c r="D5" s="130" t="s">
        <v>416</v>
      </c>
      <c r="E5" s="121" t="e">
        <f>VLOOKUP(D5,entityname,3,FALSE)</f>
        <v>#N/A</v>
      </c>
      <c r="F5" s="255" t="s">
        <v>436</v>
      </c>
      <c r="G5" s="256"/>
      <c r="H5" s="131"/>
    </row>
    <row r="6" spans="1:8" ht="20.25" customHeight="1">
      <c r="A6" s="253"/>
      <c r="B6" s="254"/>
      <c r="C6" s="254"/>
      <c r="D6" s="84"/>
      <c r="E6" s="121" t="e">
        <f>VLOOKUP(D5,entityname,2,FALSE)</f>
        <v>#N/A</v>
      </c>
      <c r="F6" s="257" t="s">
        <v>435</v>
      </c>
      <c r="G6" s="258"/>
      <c r="H6" s="131"/>
    </row>
    <row r="7" spans="1:8" s="5" customFormat="1" ht="33" customHeight="1">
      <c r="A7" s="184" t="s">
        <v>27</v>
      </c>
      <c r="B7" s="184" t="s">
        <v>424</v>
      </c>
      <c r="C7" s="185" t="s">
        <v>28</v>
      </c>
      <c r="D7" s="186" t="s">
        <v>448</v>
      </c>
      <c r="E7" s="149" t="s">
        <v>423</v>
      </c>
      <c r="G7" s="133"/>
      <c r="H7" s="133"/>
    </row>
    <row r="8" spans="1:8" s="5" customFormat="1" ht="9" customHeight="1">
      <c r="A8" s="82"/>
      <c r="B8" s="82"/>
      <c r="C8" s="82"/>
      <c r="D8" s="83"/>
      <c r="E8" s="150"/>
      <c r="G8" s="133"/>
      <c r="H8" s="133"/>
    </row>
    <row r="9" spans="1:8" s="5" customFormat="1" ht="18" customHeight="1">
      <c r="A9" s="246" t="s">
        <v>733</v>
      </c>
      <c r="B9" s="247"/>
      <c r="C9" s="247"/>
      <c r="D9" s="247"/>
      <c r="E9" s="248"/>
      <c r="G9" s="133"/>
      <c r="H9" s="133"/>
    </row>
    <row r="10" spans="1:8" s="5" customFormat="1" ht="14.25" customHeight="1">
      <c r="A10" s="237" t="s">
        <v>687</v>
      </c>
      <c r="B10" s="238"/>
      <c r="C10" s="238"/>
      <c r="D10" s="238"/>
      <c r="E10" s="239"/>
      <c r="G10" s="133"/>
      <c r="H10" s="133"/>
    </row>
    <row r="11" spans="1:8" ht="12.75" customHeight="1">
      <c r="A11" s="91" t="s">
        <v>561</v>
      </c>
      <c r="B11" s="161" t="s">
        <v>742</v>
      </c>
      <c r="C11" s="87"/>
      <c r="D11" s="88" t="s">
        <v>438</v>
      </c>
      <c r="E11" s="119"/>
      <c r="G11" s="131"/>
      <c r="H11" s="131"/>
    </row>
    <row r="12" spans="1:8" ht="12.75" customHeight="1">
      <c r="A12" s="92" t="s">
        <v>35</v>
      </c>
      <c r="B12" s="162" t="s">
        <v>734</v>
      </c>
      <c r="C12" s="89"/>
      <c r="D12" s="89" t="s">
        <v>563</v>
      </c>
      <c r="E12" s="132"/>
      <c r="G12" s="131"/>
      <c r="H12" s="131"/>
    </row>
    <row r="13" spans="1:8">
      <c r="A13" s="92" t="s">
        <v>35</v>
      </c>
      <c r="B13" s="163" t="s">
        <v>735</v>
      </c>
      <c r="C13" s="89"/>
      <c r="D13" s="89" t="s">
        <v>439</v>
      </c>
      <c r="E13" s="132"/>
      <c r="G13" s="131"/>
      <c r="H13" s="131"/>
    </row>
    <row r="14" spans="1:8">
      <c r="A14" s="92" t="s">
        <v>35</v>
      </c>
      <c r="B14" s="163" t="s">
        <v>736</v>
      </c>
      <c r="C14" s="89"/>
      <c r="D14" s="89" t="s">
        <v>440</v>
      </c>
      <c r="E14" s="132"/>
      <c r="G14" s="131"/>
      <c r="H14" s="131"/>
    </row>
    <row r="15" spans="1:8">
      <c r="A15" s="92" t="s">
        <v>35</v>
      </c>
      <c r="B15" s="163" t="s">
        <v>737</v>
      </c>
      <c r="C15" s="89"/>
      <c r="D15" s="89" t="s">
        <v>441</v>
      </c>
      <c r="E15" s="132"/>
      <c r="G15" s="131"/>
      <c r="H15" s="131"/>
    </row>
    <row r="16" spans="1:8">
      <c r="A16" s="92" t="s">
        <v>35</v>
      </c>
      <c r="B16" s="163" t="s">
        <v>738</v>
      </c>
      <c r="C16" s="89"/>
      <c r="D16" s="89" t="s">
        <v>442</v>
      </c>
      <c r="E16" s="132"/>
      <c r="G16" s="131"/>
      <c r="H16" s="131"/>
    </row>
    <row r="17" spans="1:8">
      <c r="A17" s="92" t="s">
        <v>35</v>
      </c>
      <c r="B17" s="163" t="s">
        <v>739</v>
      </c>
      <c r="C17" s="89"/>
      <c r="D17" s="89" t="s">
        <v>443</v>
      </c>
      <c r="E17" s="132"/>
      <c r="G17" s="131"/>
      <c r="H17" s="131"/>
    </row>
    <row r="18" spans="1:8">
      <c r="A18" s="92" t="s">
        <v>35</v>
      </c>
      <c r="B18" s="163" t="s">
        <v>740</v>
      </c>
      <c r="C18" s="89"/>
      <c r="D18" s="89" t="s">
        <v>444</v>
      </c>
      <c r="E18" s="132"/>
      <c r="G18" s="131"/>
      <c r="H18" s="131"/>
    </row>
    <row r="19" spans="1:8">
      <c r="A19" s="92" t="s">
        <v>35</v>
      </c>
      <c r="B19" s="163" t="s">
        <v>741</v>
      </c>
      <c r="C19" s="89"/>
      <c r="D19" s="89" t="s">
        <v>888</v>
      </c>
      <c r="E19" s="132"/>
      <c r="G19" s="131"/>
      <c r="H19" s="131"/>
    </row>
    <row r="20" spans="1:8">
      <c r="A20" s="240" t="s">
        <v>688</v>
      </c>
      <c r="B20" s="241"/>
      <c r="C20" s="241"/>
      <c r="D20" s="241"/>
      <c r="E20" s="242"/>
      <c r="G20" s="190" t="s">
        <v>580</v>
      </c>
      <c r="H20" s="159"/>
    </row>
    <row r="21" spans="1:8">
      <c r="A21" s="92" t="s">
        <v>35</v>
      </c>
      <c r="B21" s="166" t="s">
        <v>743</v>
      </c>
      <c r="C21" s="89"/>
      <c r="D21" s="89" t="s">
        <v>618</v>
      </c>
      <c r="E21" s="132"/>
      <c r="G21" s="188" t="s">
        <v>574</v>
      </c>
      <c r="H21" s="193">
        <f>E11+E12+E13+E14+E15+E16+E17+E18</f>
        <v>0</v>
      </c>
    </row>
    <row r="22" spans="1:8">
      <c r="A22" s="92" t="s">
        <v>35</v>
      </c>
      <c r="B22" s="166" t="s">
        <v>744</v>
      </c>
      <c r="C22" s="89"/>
      <c r="D22" s="89" t="s">
        <v>446</v>
      </c>
      <c r="E22" s="132"/>
      <c r="G22" s="188" t="s">
        <v>575</v>
      </c>
      <c r="H22" s="193">
        <f>E19</f>
        <v>0</v>
      </c>
    </row>
    <row r="23" spans="1:8">
      <c r="A23" s="92" t="s">
        <v>35</v>
      </c>
      <c r="B23" s="166" t="s">
        <v>745</v>
      </c>
      <c r="C23" s="89"/>
      <c r="D23" s="89" t="s">
        <v>449</v>
      </c>
      <c r="E23" s="132"/>
      <c r="G23" s="188"/>
      <c r="H23" s="193"/>
    </row>
    <row r="24" spans="1:8">
      <c r="A24" s="92" t="s">
        <v>35</v>
      </c>
      <c r="B24" s="166" t="s">
        <v>746</v>
      </c>
      <c r="C24" s="89"/>
      <c r="D24" s="89" t="s">
        <v>450</v>
      </c>
      <c r="E24" s="132"/>
      <c r="G24" s="188" t="s">
        <v>576</v>
      </c>
      <c r="H24" s="193">
        <f>E21+E22+E24</f>
        <v>0</v>
      </c>
    </row>
    <row r="25" spans="1:8">
      <c r="A25" s="243" t="s">
        <v>689</v>
      </c>
      <c r="B25" s="244"/>
      <c r="C25" s="244"/>
      <c r="D25" s="244"/>
      <c r="E25" s="245"/>
      <c r="G25" s="188" t="s">
        <v>577</v>
      </c>
      <c r="H25" s="193">
        <f>E23</f>
        <v>0</v>
      </c>
    </row>
    <row r="26" spans="1:8">
      <c r="A26" s="92" t="s">
        <v>35</v>
      </c>
      <c r="B26" s="167" t="s">
        <v>747</v>
      </c>
      <c r="C26" s="89"/>
      <c r="D26" s="89" t="s">
        <v>451</v>
      </c>
      <c r="E26" s="132"/>
      <c r="G26" s="188"/>
      <c r="H26" s="193"/>
    </row>
    <row r="27" spans="1:8">
      <c r="A27" s="92" t="s">
        <v>35</v>
      </c>
      <c r="B27" s="167" t="s">
        <v>748</v>
      </c>
      <c r="C27" s="89"/>
      <c r="D27" s="89" t="s">
        <v>562</v>
      </c>
      <c r="E27" s="132"/>
      <c r="G27" s="188" t="s">
        <v>578</v>
      </c>
      <c r="H27" s="193">
        <f>E26+E27+E28+E29</f>
        <v>0</v>
      </c>
    </row>
    <row r="28" spans="1:8">
      <c r="A28" s="92" t="s">
        <v>35</v>
      </c>
      <c r="B28" s="167" t="s">
        <v>749</v>
      </c>
      <c r="C28" s="89"/>
      <c r="D28" s="89" t="s">
        <v>452</v>
      </c>
      <c r="E28" s="132"/>
      <c r="G28" s="192"/>
      <c r="H28" s="187"/>
    </row>
    <row r="29" spans="1:8" ht="13.5" thickBot="1">
      <c r="A29" s="92" t="s">
        <v>35</v>
      </c>
      <c r="B29" s="167" t="s">
        <v>750</v>
      </c>
      <c r="C29" s="89"/>
      <c r="D29" s="89" t="s">
        <v>619</v>
      </c>
      <c r="E29" s="132"/>
      <c r="G29" s="189" t="s">
        <v>579</v>
      </c>
      <c r="H29" s="191">
        <f>H21+H22-H24-H25-H27</f>
        <v>0</v>
      </c>
    </row>
    <row r="30" spans="1:8" ht="13.5" thickTop="1">
      <c r="A30" s="240" t="s">
        <v>690</v>
      </c>
      <c r="B30" s="241"/>
      <c r="C30" s="241"/>
      <c r="D30" s="241"/>
      <c r="E30" s="242"/>
    </row>
    <row r="31" spans="1:8">
      <c r="A31" s="92" t="s">
        <v>35</v>
      </c>
      <c r="B31" s="168" t="s">
        <v>751</v>
      </c>
      <c r="C31" s="89"/>
      <c r="D31" s="89" t="s">
        <v>620</v>
      </c>
      <c r="E31" s="132"/>
      <c r="G31" s="131"/>
      <c r="H31" s="131"/>
    </row>
    <row r="32" spans="1:8">
      <c r="A32" s="92" t="s">
        <v>35</v>
      </c>
      <c r="B32" s="168" t="s">
        <v>752</v>
      </c>
      <c r="C32" s="89"/>
      <c r="D32" s="89" t="s">
        <v>889</v>
      </c>
      <c r="E32" s="132"/>
      <c r="G32" s="131"/>
      <c r="H32" s="131"/>
    </row>
    <row r="33" spans="1:8">
      <c r="A33" s="92" t="s">
        <v>35</v>
      </c>
      <c r="B33" s="168" t="s">
        <v>753</v>
      </c>
      <c r="C33" s="89"/>
      <c r="D33" s="89" t="s">
        <v>454</v>
      </c>
      <c r="E33" s="132"/>
      <c r="G33" s="131"/>
      <c r="H33" s="131"/>
    </row>
    <row r="34" spans="1:8">
      <c r="A34" s="92" t="s">
        <v>35</v>
      </c>
      <c r="B34" s="168" t="s">
        <v>754</v>
      </c>
      <c r="C34" s="89"/>
      <c r="D34" s="89" t="s">
        <v>621</v>
      </c>
      <c r="E34" s="132"/>
      <c r="G34" s="131"/>
      <c r="H34" s="131"/>
    </row>
    <row r="35" spans="1:8">
      <c r="A35" s="92" t="s">
        <v>35</v>
      </c>
      <c r="B35" s="168" t="s">
        <v>755</v>
      </c>
      <c r="C35" s="89"/>
      <c r="D35" s="89" t="s">
        <v>455</v>
      </c>
      <c r="E35" s="132"/>
      <c r="G35" s="131"/>
      <c r="H35" s="131"/>
    </row>
    <row r="36" spans="1:8">
      <c r="A36" s="92" t="s">
        <v>35</v>
      </c>
      <c r="B36" s="168" t="s">
        <v>756</v>
      </c>
      <c r="C36" s="89"/>
      <c r="D36" s="89" t="s">
        <v>456</v>
      </c>
      <c r="E36" s="132"/>
      <c r="G36" s="131"/>
      <c r="H36" s="131"/>
    </row>
    <row r="37" spans="1:8">
      <c r="A37" s="92" t="s">
        <v>35</v>
      </c>
      <c r="B37" s="168" t="s">
        <v>757</v>
      </c>
      <c r="C37" s="89"/>
      <c r="D37" s="89" t="s">
        <v>622</v>
      </c>
      <c r="E37" s="132"/>
      <c r="G37" s="131"/>
      <c r="H37" s="131"/>
    </row>
    <row r="38" spans="1:8">
      <c r="A38" s="92" t="s">
        <v>35</v>
      </c>
      <c r="B38" s="168" t="s">
        <v>758</v>
      </c>
      <c r="C38" s="89"/>
      <c r="D38" s="89" t="s">
        <v>458</v>
      </c>
      <c r="E38" s="132"/>
      <c r="G38" s="131"/>
      <c r="H38" s="131"/>
    </row>
    <row r="39" spans="1:8">
      <c r="A39" s="92" t="s">
        <v>35</v>
      </c>
      <c r="B39" s="168" t="s">
        <v>759</v>
      </c>
      <c r="C39" s="89"/>
      <c r="D39" s="89" t="s">
        <v>623</v>
      </c>
      <c r="E39" s="132"/>
      <c r="G39" s="131"/>
      <c r="H39" s="131"/>
    </row>
    <row r="40" spans="1:8">
      <c r="A40" s="92" t="s">
        <v>35</v>
      </c>
      <c r="B40" s="168" t="s">
        <v>760</v>
      </c>
      <c r="C40" s="89"/>
      <c r="D40" s="89" t="s">
        <v>460</v>
      </c>
      <c r="E40" s="132"/>
      <c r="G40" s="131"/>
      <c r="H40" s="131"/>
    </row>
    <row r="41" spans="1:8">
      <c r="A41" s="92" t="s">
        <v>35</v>
      </c>
      <c r="B41" s="168" t="s">
        <v>761</v>
      </c>
      <c r="C41" s="89"/>
      <c r="D41" s="89" t="s">
        <v>461</v>
      </c>
      <c r="E41" s="132"/>
      <c r="G41" s="131"/>
      <c r="H41" s="131"/>
    </row>
    <row r="42" spans="1:8">
      <c r="A42" s="92" t="s">
        <v>35</v>
      </c>
      <c r="B42" s="168" t="s">
        <v>762</v>
      </c>
      <c r="C42" s="89"/>
      <c r="D42" s="89" t="s">
        <v>624</v>
      </c>
      <c r="E42" s="132"/>
      <c r="G42" s="131"/>
      <c r="H42" s="131"/>
    </row>
    <row r="43" spans="1:8">
      <c r="A43" s="92" t="s">
        <v>35</v>
      </c>
      <c r="B43" s="168" t="s">
        <v>763</v>
      </c>
      <c r="C43" s="89"/>
      <c r="D43" s="89" t="s">
        <v>463</v>
      </c>
      <c r="E43" s="132"/>
      <c r="G43" s="131"/>
      <c r="H43" s="131"/>
    </row>
    <row r="44" spans="1:8">
      <c r="A44" s="92" t="s">
        <v>35</v>
      </c>
      <c r="B44" s="168" t="s">
        <v>764</v>
      </c>
      <c r="C44" s="89"/>
      <c r="D44" s="89" t="s">
        <v>625</v>
      </c>
      <c r="E44" s="132"/>
      <c r="G44" s="131"/>
      <c r="H44" s="131"/>
    </row>
    <row r="45" spans="1:8">
      <c r="A45" s="92" t="s">
        <v>35</v>
      </c>
      <c r="B45" s="168" t="s">
        <v>765</v>
      </c>
      <c r="C45" s="89"/>
      <c r="D45" s="89" t="s">
        <v>465</v>
      </c>
      <c r="E45" s="132"/>
      <c r="G45" s="131"/>
      <c r="H45" s="131"/>
    </row>
    <row r="46" spans="1:8">
      <c r="A46" s="92" t="s">
        <v>35</v>
      </c>
      <c r="B46" s="168" t="s">
        <v>766</v>
      </c>
      <c r="C46" s="89"/>
      <c r="D46" s="89" t="s">
        <v>466</v>
      </c>
      <c r="E46" s="132"/>
      <c r="G46" s="131"/>
      <c r="H46" s="131"/>
    </row>
    <row r="47" spans="1:8">
      <c r="A47" s="92" t="s">
        <v>35</v>
      </c>
      <c r="B47" s="168" t="s">
        <v>767</v>
      </c>
      <c r="C47" s="89"/>
      <c r="D47" s="89" t="s">
        <v>467</v>
      </c>
      <c r="E47" s="132"/>
      <c r="G47" s="131"/>
      <c r="H47" s="131"/>
    </row>
    <row r="48" spans="1:8">
      <c r="A48" s="92" t="s">
        <v>35</v>
      </c>
      <c r="B48" s="168" t="s">
        <v>768</v>
      </c>
      <c r="C48" s="89"/>
      <c r="D48" s="89" t="s">
        <v>626</v>
      </c>
      <c r="E48" s="132"/>
      <c r="G48" s="131"/>
      <c r="H48" s="131"/>
    </row>
    <row r="49" spans="1:8">
      <c r="A49" s="92" t="s">
        <v>35</v>
      </c>
      <c r="B49" s="168" t="s">
        <v>769</v>
      </c>
      <c r="C49" s="89"/>
      <c r="D49" s="89" t="s">
        <v>627</v>
      </c>
      <c r="E49" s="132"/>
      <c r="G49" s="131"/>
      <c r="H49" s="131"/>
    </row>
    <row r="50" spans="1:8">
      <c r="A50" s="92" t="s">
        <v>35</v>
      </c>
      <c r="B50" s="168" t="s">
        <v>770</v>
      </c>
      <c r="C50" s="89"/>
      <c r="D50" s="89" t="s">
        <v>628</v>
      </c>
      <c r="E50" s="132"/>
      <c r="G50" s="131"/>
      <c r="H50" s="131"/>
    </row>
    <row r="51" spans="1:8">
      <c r="A51" s="92" t="s">
        <v>35</v>
      </c>
      <c r="B51" s="168" t="s">
        <v>771</v>
      </c>
      <c r="C51" s="89"/>
      <c r="D51" s="89" t="s">
        <v>629</v>
      </c>
      <c r="E51" s="132"/>
      <c r="G51" s="131"/>
      <c r="H51" s="131"/>
    </row>
    <row r="52" spans="1:8">
      <c r="A52" s="92" t="s">
        <v>35</v>
      </c>
      <c r="B52" s="168" t="s">
        <v>772</v>
      </c>
      <c r="C52" s="89"/>
      <c r="D52" s="89" t="s">
        <v>630</v>
      </c>
      <c r="E52" s="132"/>
      <c r="G52" s="131"/>
      <c r="H52" s="131"/>
    </row>
    <row r="53" spans="1:8">
      <c r="A53" s="92" t="s">
        <v>35</v>
      </c>
      <c r="B53" s="168" t="s">
        <v>773</v>
      </c>
      <c r="C53" s="89"/>
      <c r="D53" s="89" t="s">
        <v>472</v>
      </c>
      <c r="E53" s="132"/>
      <c r="G53" s="131"/>
      <c r="H53" s="131"/>
    </row>
    <row r="54" spans="1:8">
      <c r="A54" s="92" t="s">
        <v>35</v>
      </c>
      <c r="B54" s="168" t="s">
        <v>774</v>
      </c>
      <c r="C54" s="89"/>
      <c r="D54" s="89" t="s">
        <v>631</v>
      </c>
      <c r="E54" s="132"/>
      <c r="G54" s="131"/>
      <c r="H54" s="131"/>
    </row>
    <row r="55" spans="1:8">
      <c r="A55" s="92" t="s">
        <v>35</v>
      </c>
      <c r="B55" s="168" t="s">
        <v>775</v>
      </c>
      <c r="C55" s="89"/>
      <c r="D55" s="89" t="s">
        <v>632</v>
      </c>
      <c r="E55" s="132"/>
      <c r="G55" s="131"/>
      <c r="H55" s="131"/>
    </row>
    <row r="56" spans="1:8">
      <c r="A56" s="92" t="s">
        <v>35</v>
      </c>
      <c r="B56" s="168" t="s">
        <v>776</v>
      </c>
      <c r="C56" s="89"/>
      <c r="D56" s="89" t="s">
        <v>475</v>
      </c>
      <c r="E56" s="132"/>
      <c r="G56" s="131"/>
      <c r="H56" s="131"/>
    </row>
    <row r="57" spans="1:8">
      <c r="A57" s="92" t="s">
        <v>35</v>
      </c>
      <c r="B57" s="168" t="s">
        <v>777</v>
      </c>
      <c r="C57" s="89"/>
      <c r="D57" s="89" t="s">
        <v>476</v>
      </c>
      <c r="E57" s="132"/>
      <c r="G57" s="131"/>
      <c r="H57" s="131"/>
    </row>
    <row r="58" spans="1:8">
      <c r="A58" s="92" t="s">
        <v>35</v>
      </c>
      <c r="B58" s="168" t="s">
        <v>778</v>
      </c>
      <c r="C58" s="89"/>
      <c r="D58" s="89" t="s">
        <v>477</v>
      </c>
      <c r="E58" s="132"/>
      <c r="G58" s="131"/>
      <c r="H58" s="131"/>
    </row>
    <row r="59" spans="1:8">
      <c r="A59" s="92" t="s">
        <v>35</v>
      </c>
      <c r="B59" s="168" t="s">
        <v>779</v>
      </c>
      <c r="C59" s="89"/>
      <c r="D59" s="89" t="s">
        <v>478</v>
      </c>
      <c r="E59" s="132"/>
      <c r="G59" s="131"/>
      <c r="H59" s="131"/>
    </row>
    <row r="60" spans="1:8">
      <c r="A60" s="92" t="s">
        <v>35</v>
      </c>
      <c r="B60" s="168" t="s">
        <v>780</v>
      </c>
      <c r="C60" s="89"/>
      <c r="D60" s="89" t="s">
        <v>633</v>
      </c>
      <c r="E60" s="132"/>
      <c r="G60" s="131"/>
      <c r="H60" s="131"/>
    </row>
    <row r="61" spans="1:8">
      <c r="A61" s="92" t="s">
        <v>35</v>
      </c>
      <c r="B61" s="168" t="s">
        <v>781</v>
      </c>
      <c r="C61" s="89"/>
      <c r="D61" s="89" t="s">
        <v>480</v>
      </c>
      <c r="E61" s="132"/>
      <c r="G61" s="131"/>
      <c r="H61" s="131"/>
    </row>
    <row r="62" spans="1:8">
      <c r="A62" s="92" t="s">
        <v>35</v>
      </c>
      <c r="B62" s="168" t="s">
        <v>782</v>
      </c>
      <c r="C62" s="89"/>
      <c r="D62" s="89" t="s">
        <v>481</v>
      </c>
      <c r="E62" s="132"/>
      <c r="G62" s="131"/>
      <c r="H62" s="131"/>
    </row>
    <row r="63" spans="1:8">
      <c r="A63" s="92" t="s">
        <v>35</v>
      </c>
      <c r="B63" s="168" t="s">
        <v>783</v>
      </c>
      <c r="C63" s="89"/>
      <c r="D63" s="89" t="s">
        <v>482</v>
      </c>
      <c r="E63" s="132"/>
      <c r="G63" s="131"/>
      <c r="H63" s="131"/>
    </row>
    <row r="64" spans="1:8">
      <c r="A64" s="92" t="s">
        <v>35</v>
      </c>
      <c r="B64" s="168" t="s">
        <v>784</v>
      </c>
      <c r="C64" s="89"/>
      <c r="D64" s="89" t="s">
        <v>483</v>
      </c>
      <c r="E64" s="132"/>
      <c r="G64" s="131"/>
      <c r="H64" s="131"/>
    </row>
    <row r="65" spans="1:8">
      <c r="A65" s="92" t="s">
        <v>35</v>
      </c>
      <c r="B65" s="168" t="s">
        <v>785</v>
      </c>
      <c r="C65" s="89"/>
      <c r="D65" s="89" t="s">
        <v>484</v>
      </c>
      <c r="E65" s="132"/>
      <c r="G65" s="131"/>
      <c r="H65" s="131"/>
    </row>
    <row r="66" spans="1:8">
      <c r="A66" s="92" t="s">
        <v>35</v>
      </c>
      <c r="B66" s="168" t="s">
        <v>786</v>
      </c>
      <c r="C66" s="89"/>
      <c r="D66" s="89" t="s">
        <v>634</v>
      </c>
      <c r="E66" s="132"/>
      <c r="G66" s="131"/>
      <c r="H66" s="131"/>
    </row>
    <row r="67" spans="1:8">
      <c r="A67" s="92" t="s">
        <v>35</v>
      </c>
      <c r="B67" s="168" t="s">
        <v>787</v>
      </c>
      <c r="C67" s="89"/>
      <c r="D67" s="89" t="s">
        <v>635</v>
      </c>
      <c r="E67" s="132"/>
      <c r="G67" s="131"/>
      <c r="H67" s="131"/>
    </row>
    <row r="68" spans="1:8">
      <c r="A68" s="92" t="s">
        <v>35</v>
      </c>
      <c r="B68" s="168" t="s">
        <v>788</v>
      </c>
      <c r="C68" s="89"/>
      <c r="D68" s="89" t="s">
        <v>487</v>
      </c>
      <c r="E68" s="132"/>
      <c r="G68" s="131"/>
      <c r="H68" s="131"/>
    </row>
    <row r="69" spans="1:8">
      <c r="A69" s="92" t="s">
        <v>35</v>
      </c>
      <c r="B69" s="168" t="s">
        <v>789</v>
      </c>
      <c r="C69" s="89"/>
      <c r="D69" s="89" t="s">
        <v>637</v>
      </c>
      <c r="E69" s="132"/>
      <c r="G69" s="131"/>
      <c r="H69" s="131"/>
    </row>
    <row r="70" spans="1:8">
      <c r="A70" s="92" t="s">
        <v>35</v>
      </c>
      <c r="B70" s="168" t="s">
        <v>790</v>
      </c>
      <c r="C70" s="89"/>
      <c r="D70" s="89" t="s">
        <v>636</v>
      </c>
      <c r="E70" s="132"/>
      <c r="G70" s="131"/>
      <c r="H70" s="131"/>
    </row>
    <row r="71" spans="1:8">
      <c r="A71" s="92" t="s">
        <v>35</v>
      </c>
      <c r="B71" s="168" t="s">
        <v>791</v>
      </c>
      <c r="C71" s="89"/>
      <c r="D71" s="89" t="s">
        <v>638</v>
      </c>
      <c r="E71" s="132"/>
      <c r="G71" s="131"/>
      <c r="H71" s="131"/>
    </row>
    <row r="72" spans="1:8">
      <c r="A72" s="92" t="s">
        <v>35</v>
      </c>
      <c r="B72" s="168" t="s">
        <v>792</v>
      </c>
      <c r="C72" s="89"/>
      <c r="D72" s="89" t="s">
        <v>639</v>
      </c>
      <c r="E72" s="132"/>
      <c r="G72" s="131"/>
      <c r="H72" s="131"/>
    </row>
    <row r="73" spans="1:8">
      <c r="A73" s="92" t="s">
        <v>35</v>
      </c>
      <c r="B73" s="168" t="s">
        <v>793</v>
      </c>
      <c r="C73" s="89"/>
      <c r="D73" s="89" t="s">
        <v>640</v>
      </c>
      <c r="E73" s="132"/>
      <c r="G73" s="131"/>
      <c r="H73" s="131"/>
    </row>
    <row r="74" spans="1:8">
      <c r="A74" s="92" t="s">
        <v>35</v>
      </c>
      <c r="B74" s="168" t="s">
        <v>794</v>
      </c>
      <c r="C74" s="89"/>
      <c r="D74" s="89" t="s">
        <v>641</v>
      </c>
      <c r="E74" s="132"/>
      <c r="G74" s="131"/>
      <c r="H74" s="131"/>
    </row>
    <row r="75" spans="1:8">
      <c r="A75" s="92" t="s">
        <v>35</v>
      </c>
      <c r="B75" s="168" t="s">
        <v>795</v>
      </c>
      <c r="C75" s="89"/>
      <c r="D75" s="89" t="s">
        <v>642</v>
      </c>
      <c r="E75" s="132"/>
      <c r="G75" s="131"/>
      <c r="H75" s="131"/>
    </row>
    <row r="76" spans="1:8">
      <c r="A76" s="92" t="s">
        <v>35</v>
      </c>
      <c r="B76" s="168" t="s">
        <v>796</v>
      </c>
      <c r="C76" s="89"/>
      <c r="D76" s="89" t="s">
        <v>643</v>
      </c>
      <c r="E76" s="132"/>
      <c r="G76" s="234" t="s">
        <v>824</v>
      </c>
      <c r="H76" s="234"/>
    </row>
    <row r="77" spans="1:8" ht="13.5" thickBot="1">
      <c r="A77" s="92" t="s">
        <v>35</v>
      </c>
      <c r="B77" s="168" t="s">
        <v>797</v>
      </c>
      <c r="C77" s="89"/>
      <c r="D77" s="89" t="s">
        <v>644</v>
      </c>
      <c r="E77" s="132"/>
      <c r="G77" s="183"/>
      <c r="H77" s="180">
        <f>SUM(E31:E77)</f>
        <v>0</v>
      </c>
    </row>
    <row r="78" spans="1:8" ht="13.5" thickTop="1">
      <c r="A78" s="240" t="s">
        <v>691</v>
      </c>
      <c r="B78" s="241"/>
      <c r="C78" s="241"/>
      <c r="D78" s="241"/>
      <c r="E78" s="242"/>
      <c r="G78" s="131"/>
      <c r="H78" s="131"/>
    </row>
    <row r="79" spans="1:8">
      <c r="A79" s="92" t="s">
        <v>35</v>
      </c>
      <c r="B79" s="173" t="s">
        <v>798</v>
      </c>
      <c r="C79" s="174" t="s">
        <v>799</v>
      </c>
      <c r="D79" s="89" t="s">
        <v>645</v>
      </c>
      <c r="E79" s="120"/>
      <c r="G79" s="131"/>
      <c r="H79" s="131"/>
    </row>
    <row r="80" spans="1:8">
      <c r="A80" s="92" t="s">
        <v>35</v>
      </c>
      <c r="B80" s="173" t="s">
        <v>798</v>
      </c>
      <c r="C80" s="174" t="s">
        <v>800</v>
      </c>
      <c r="D80" s="89" t="s">
        <v>645</v>
      </c>
      <c r="E80" s="120"/>
      <c r="G80" s="131"/>
      <c r="H80" s="131"/>
    </row>
    <row r="81" spans="1:8">
      <c r="A81" s="92" t="s">
        <v>35</v>
      </c>
      <c r="B81" s="173" t="s">
        <v>798</v>
      </c>
      <c r="C81" s="174" t="s">
        <v>801</v>
      </c>
      <c r="D81" s="89" t="s">
        <v>488</v>
      </c>
      <c r="E81" s="120"/>
      <c r="G81" s="131"/>
      <c r="H81" s="131"/>
    </row>
    <row r="82" spans="1:8">
      <c r="A82" s="92" t="s">
        <v>35</v>
      </c>
      <c r="B82" s="173" t="s">
        <v>798</v>
      </c>
      <c r="C82" s="174" t="s">
        <v>802</v>
      </c>
      <c r="D82" s="89" t="s">
        <v>488</v>
      </c>
      <c r="E82" s="120"/>
      <c r="G82" s="131"/>
      <c r="H82" s="131"/>
    </row>
    <row r="83" spans="1:8">
      <c r="A83" s="92" t="s">
        <v>35</v>
      </c>
      <c r="B83" s="173" t="s">
        <v>798</v>
      </c>
      <c r="C83" s="174" t="s">
        <v>803</v>
      </c>
      <c r="D83" s="89" t="s">
        <v>488</v>
      </c>
      <c r="E83" s="120"/>
      <c r="G83" s="131"/>
      <c r="H83" s="131"/>
    </row>
    <row r="84" spans="1:8">
      <c r="A84" s="92" t="s">
        <v>35</v>
      </c>
      <c r="B84" s="173" t="s">
        <v>804</v>
      </c>
      <c r="C84" s="174" t="s">
        <v>799</v>
      </c>
      <c r="D84" s="89" t="s">
        <v>469</v>
      </c>
      <c r="E84" s="120"/>
      <c r="G84" s="131"/>
      <c r="H84" s="131"/>
    </row>
    <row r="85" spans="1:8">
      <c r="A85" s="92" t="s">
        <v>35</v>
      </c>
      <c r="B85" s="173" t="s">
        <v>804</v>
      </c>
      <c r="C85" s="174" t="s">
        <v>800</v>
      </c>
      <c r="D85" s="89" t="s">
        <v>469</v>
      </c>
      <c r="E85" s="120"/>
      <c r="G85" s="131"/>
      <c r="H85" s="131"/>
    </row>
    <row r="86" spans="1:8">
      <c r="A86" s="92" t="s">
        <v>35</v>
      </c>
      <c r="B86" s="173" t="s">
        <v>804</v>
      </c>
      <c r="C86" s="174" t="s">
        <v>801</v>
      </c>
      <c r="D86" s="89" t="s">
        <v>469</v>
      </c>
      <c r="E86" s="120"/>
      <c r="G86" s="131"/>
      <c r="H86" s="131"/>
    </row>
    <row r="87" spans="1:8">
      <c r="A87" s="92" t="s">
        <v>35</v>
      </c>
      <c r="B87" s="173" t="s">
        <v>804</v>
      </c>
      <c r="C87" s="174" t="s">
        <v>802</v>
      </c>
      <c r="D87" s="89" t="s">
        <v>469</v>
      </c>
      <c r="E87" s="120"/>
      <c r="G87" s="131"/>
      <c r="H87" s="131"/>
    </row>
    <row r="88" spans="1:8">
      <c r="A88" s="92" t="s">
        <v>35</v>
      </c>
      <c r="B88" s="173" t="s">
        <v>804</v>
      </c>
      <c r="C88" s="174" t="s">
        <v>803</v>
      </c>
      <c r="D88" s="89" t="s">
        <v>469</v>
      </c>
      <c r="E88" s="120"/>
      <c r="G88" s="131"/>
      <c r="H88" s="131"/>
    </row>
    <row r="89" spans="1:8">
      <c r="A89" s="92" t="s">
        <v>35</v>
      </c>
      <c r="B89" s="173" t="s">
        <v>805</v>
      </c>
      <c r="C89" s="174" t="s">
        <v>799</v>
      </c>
      <c r="D89" s="89" t="s">
        <v>470</v>
      </c>
      <c r="E89" s="120"/>
      <c r="G89" s="131"/>
      <c r="H89" s="131"/>
    </row>
    <row r="90" spans="1:8">
      <c r="A90" s="92" t="s">
        <v>35</v>
      </c>
      <c r="B90" s="173" t="s">
        <v>805</v>
      </c>
      <c r="C90" s="174" t="s">
        <v>800</v>
      </c>
      <c r="D90" s="89" t="s">
        <v>470</v>
      </c>
      <c r="E90" s="120"/>
      <c r="G90" s="131"/>
      <c r="H90" s="131"/>
    </row>
    <row r="91" spans="1:8">
      <c r="A91" s="92" t="s">
        <v>35</v>
      </c>
      <c r="B91" s="173" t="s">
        <v>805</v>
      </c>
      <c r="C91" s="174" t="s">
        <v>801</v>
      </c>
      <c r="D91" s="89" t="s">
        <v>470</v>
      </c>
      <c r="E91" s="120"/>
      <c r="G91" s="131"/>
      <c r="H91" s="131"/>
    </row>
    <row r="92" spans="1:8">
      <c r="A92" s="92" t="s">
        <v>35</v>
      </c>
      <c r="B92" s="173" t="s">
        <v>805</v>
      </c>
      <c r="C92" s="174" t="s">
        <v>802</v>
      </c>
      <c r="D92" s="89" t="s">
        <v>470</v>
      </c>
      <c r="E92" s="120"/>
      <c r="G92" s="131"/>
      <c r="H92" s="131"/>
    </row>
    <row r="93" spans="1:8">
      <c r="A93" s="92" t="s">
        <v>35</v>
      </c>
      <c r="B93" s="173" t="s">
        <v>805</v>
      </c>
      <c r="C93" s="174" t="s">
        <v>803</v>
      </c>
      <c r="D93" s="89" t="s">
        <v>470</v>
      </c>
      <c r="E93" s="120"/>
      <c r="G93" s="131"/>
      <c r="H93" s="131"/>
    </row>
    <row r="94" spans="1:8">
      <c r="A94" s="92" t="s">
        <v>35</v>
      </c>
      <c r="B94" s="173" t="s">
        <v>806</v>
      </c>
      <c r="C94" s="174" t="s">
        <v>799</v>
      </c>
      <c r="D94" s="89" t="s">
        <v>471</v>
      </c>
      <c r="E94" s="120"/>
      <c r="G94" s="131"/>
      <c r="H94" s="131"/>
    </row>
    <row r="95" spans="1:8">
      <c r="A95" s="92" t="s">
        <v>35</v>
      </c>
      <c r="B95" s="173" t="s">
        <v>806</v>
      </c>
      <c r="C95" s="174" t="s">
        <v>800</v>
      </c>
      <c r="D95" s="89" t="s">
        <v>471</v>
      </c>
      <c r="E95" s="120"/>
      <c r="G95" s="131"/>
      <c r="H95" s="131"/>
    </row>
    <row r="96" spans="1:8">
      <c r="A96" s="92" t="s">
        <v>35</v>
      </c>
      <c r="B96" s="173" t="s">
        <v>806</v>
      </c>
      <c r="C96" s="174" t="s">
        <v>801</v>
      </c>
      <c r="D96" s="89" t="s">
        <v>471</v>
      </c>
      <c r="E96" s="120"/>
      <c r="G96" s="131"/>
      <c r="H96" s="131"/>
    </row>
    <row r="97" spans="1:8">
      <c r="A97" s="92" t="s">
        <v>35</v>
      </c>
      <c r="B97" s="173" t="s">
        <v>806</v>
      </c>
      <c r="C97" s="174" t="s">
        <v>802</v>
      </c>
      <c r="D97" s="89" t="s">
        <v>471</v>
      </c>
      <c r="E97" s="120"/>
      <c r="G97" s="131"/>
      <c r="H97" s="131"/>
    </row>
    <row r="98" spans="1:8">
      <c r="A98" s="92" t="s">
        <v>35</v>
      </c>
      <c r="B98" s="173" t="s">
        <v>806</v>
      </c>
      <c r="C98" s="174" t="s">
        <v>803</v>
      </c>
      <c r="D98" s="89" t="s">
        <v>471</v>
      </c>
      <c r="E98" s="120"/>
      <c r="G98" s="131"/>
      <c r="H98" s="131"/>
    </row>
    <row r="99" spans="1:8">
      <c r="A99" s="92" t="s">
        <v>35</v>
      </c>
      <c r="B99" s="173" t="s">
        <v>807</v>
      </c>
      <c r="C99" s="174" t="s">
        <v>799</v>
      </c>
      <c r="D99" s="89" t="s">
        <v>472</v>
      </c>
      <c r="E99" s="120"/>
      <c r="G99" s="131"/>
      <c r="H99" s="131"/>
    </row>
    <row r="100" spans="1:8">
      <c r="A100" s="92" t="s">
        <v>35</v>
      </c>
      <c r="B100" s="173" t="s">
        <v>807</v>
      </c>
      <c r="C100" s="174" t="s">
        <v>800</v>
      </c>
      <c r="D100" s="89" t="s">
        <v>472</v>
      </c>
      <c r="E100" s="120"/>
      <c r="G100" s="131"/>
      <c r="H100" s="131"/>
    </row>
    <row r="101" spans="1:8">
      <c r="A101" s="92" t="s">
        <v>35</v>
      </c>
      <c r="B101" s="173" t="s">
        <v>807</v>
      </c>
      <c r="C101" s="174" t="s">
        <v>801</v>
      </c>
      <c r="D101" s="89" t="s">
        <v>472</v>
      </c>
      <c r="E101" s="120"/>
      <c r="G101" s="131"/>
      <c r="H101" s="131"/>
    </row>
    <row r="102" spans="1:8">
      <c r="A102" s="92" t="s">
        <v>35</v>
      </c>
      <c r="B102" s="173" t="s">
        <v>807</v>
      </c>
      <c r="C102" s="174" t="s">
        <v>802</v>
      </c>
      <c r="D102" s="89" t="s">
        <v>472</v>
      </c>
      <c r="E102" s="120"/>
      <c r="G102" s="131"/>
      <c r="H102" s="131"/>
    </row>
    <row r="103" spans="1:8">
      <c r="A103" s="92" t="s">
        <v>35</v>
      </c>
      <c r="B103" s="173" t="s">
        <v>807</v>
      </c>
      <c r="C103" s="174" t="s">
        <v>803</v>
      </c>
      <c r="D103" s="89" t="s">
        <v>472</v>
      </c>
      <c r="E103" s="120"/>
      <c r="G103" s="131"/>
      <c r="H103" s="131"/>
    </row>
    <row r="104" spans="1:8">
      <c r="A104" s="92" t="s">
        <v>35</v>
      </c>
      <c r="B104" s="173" t="s">
        <v>808</v>
      </c>
      <c r="C104" s="174" t="s">
        <v>799</v>
      </c>
      <c r="D104" s="89" t="s">
        <v>473</v>
      </c>
      <c r="E104" s="120"/>
      <c r="G104" s="131"/>
      <c r="H104" s="131"/>
    </row>
    <row r="105" spans="1:8">
      <c r="A105" s="92" t="s">
        <v>35</v>
      </c>
      <c r="B105" s="173" t="s">
        <v>808</v>
      </c>
      <c r="C105" s="174" t="s">
        <v>800</v>
      </c>
      <c r="D105" s="89" t="s">
        <v>473</v>
      </c>
      <c r="E105" s="120"/>
      <c r="G105" s="131"/>
      <c r="H105" s="131"/>
    </row>
    <row r="106" spans="1:8">
      <c r="A106" s="92" t="s">
        <v>35</v>
      </c>
      <c r="B106" s="173" t="s">
        <v>808</v>
      </c>
      <c r="C106" s="174" t="s">
        <v>801</v>
      </c>
      <c r="D106" s="89" t="s">
        <v>473</v>
      </c>
      <c r="E106" s="120"/>
      <c r="G106" s="131"/>
      <c r="H106" s="131"/>
    </row>
    <row r="107" spans="1:8">
      <c r="A107" s="92" t="s">
        <v>35</v>
      </c>
      <c r="B107" s="173" t="s">
        <v>808</v>
      </c>
      <c r="C107" s="174" t="s">
        <v>802</v>
      </c>
      <c r="D107" s="89" t="s">
        <v>473</v>
      </c>
      <c r="E107" s="120"/>
      <c r="G107" s="131"/>
      <c r="H107" s="131"/>
    </row>
    <row r="108" spans="1:8">
      <c r="A108" s="92" t="s">
        <v>35</v>
      </c>
      <c r="B108" s="173" t="s">
        <v>808</v>
      </c>
      <c r="C108" s="174" t="s">
        <v>803</v>
      </c>
      <c r="D108" s="89" t="s">
        <v>473</v>
      </c>
      <c r="E108" s="120"/>
      <c r="G108" s="131"/>
      <c r="H108" s="131"/>
    </row>
    <row r="109" spans="1:8">
      <c r="A109" s="92" t="s">
        <v>35</v>
      </c>
      <c r="B109" s="173" t="s">
        <v>809</v>
      </c>
      <c r="C109" s="174" t="s">
        <v>799</v>
      </c>
      <c r="D109" s="89" t="s">
        <v>816</v>
      </c>
      <c r="E109" s="120"/>
      <c r="G109" s="131"/>
      <c r="H109" s="131"/>
    </row>
    <row r="110" spans="1:8">
      <c r="A110" s="92" t="s">
        <v>35</v>
      </c>
      <c r="B110" s="173" t="s">
        <v>809</v>
      </c>
      <c r="C110" s="174" t="s">
        <v>800</v>
      </c>
      <c r="D110" s="89" t="s">
        <v>816</v>
      </c>
      <c r="E110" s="120"/>
      <c r="G110" s="131"/>
      <c r="H110" s="131"/>
    </row>
    <row r="111" spans="1:8">
      <c r="A111" s="92" t="s">
        <v>35</v>
      </c>
      <c r="B111" s="173" t="s">
        <v>809</v>
      </c>
      <c r="C111" s="174" t="s">
        <v>801</v>
      </c>
      <c r="D111" s="89" t="s">
        <v>816</v>
      </c>
      <c r="E111" s="120"/>
      <c r="G111" s="131"/>
      <c r="H111" s="131"/>
    </row>
    <row r="112" spans="1:8">
      <c r="A112" s="92" t="s">
        <v>35</v>
      </c>
      <c r="B112" s="170" t="s">
        <v>809</v>
      </c>
      <c r="C112" s="174" t="s">
        <v>802</v>
      </c>
      <c r="D112" s="89" t="s">
        <v>816</v>
      </c>
      <c r="E112" s="120"/>
      <c r="G112" s="131"/>
      <c r="H112" s="131"/>
    </row>
    <row r="113" spans="1:8">
      <c r="A113" s="92" t="s">
        <v>35</v>
      </c>
      <c r="B113" s="170" t="s">
        <v>809</v>
      </c>
      <c r="C113" s="174" t="s">
        <v>803</v>
      </c>
      <c r="D113" s="89" t="s">
        <v>816</v>
      </c>
      <c r="E113" s="120"/>
      <c r="G113" s="131"/>
      <c r="H113" s="131"/>
    </row>
    <row r="114" spans="1:8">
      <c r="A114" s="92" t="s">
        <v>35</v>
      </c>
      <c r="B114" s="170" t="s">
        <v>810</v>
      </c>
      <c r="C114" s="174" t="s">
        <v>799</v>
      </c>
      <c r="D114" s="89" t="s">
        <v>815</v>
      </c>
      <c r="E114" s="120"/>
      <c r="G114" s="131"/>
      <c r="H114" s="131"/>
    </row>
    <row r="115" spans="1:8">
      <c r="A115" s="92" t="s">
        <v>35</v>
      </c>
      <c r="B115" s="170" t="s">
        <v>810</v>
      </c>
      <c r="C115" s="174" t="s">
        <v>800</v>
      </c>
      <c r="D115" s="89" t="s">
        <v>815</v>
      </c>
      <c r="E115" s="120"/>
      <c r="G115" s="131"/>
      <c r="H115" s="131"/>
    </row>
    <row r="116" spans="1:8">
      <c r="A116" s="92" t="s">
        <v>35</v>
      </c>
      <c r="B116" s="170" t="s">
        <v>810</v>
      </c>
      <c r="C116" s="174" t="s">
        <v>801</v>
      </c>
      <c r="D116" s="89" t="s">
        <v>815</v>
      </c>
      <c r="E116" s="120"/>
      <c r="G116" s="131"/>
      <c r="H116" s="131"/>
    </row>
    <row r="117" spans="1:8">
      <c r="A117" s="92" t="s">
        <v>35</v>
      </c>
      <c r="B117" s="170" t="s">
        <v>810</v>
      </c>
      <c r="C117" s="174" t="s">
        <v>802</v>
      </c>
      <c r="D117" s="89" t="s">
        <v>815</v>
      </c>
      <c r="E117" s="120"/>
      <c r="G117" s="131"/>
      <c r="H117" s="131"/>
    </row>
    <row r="118" spans="1:8">
      <c r="A118" s="92" t="s">
        <v>35</v>
      </c>
      <c r="B118" s="170" t="s">
        <v>810</v>
      </c>
      <c r="C118" s="174" t="s">
        <v>803</v>
      </c>
      <c r="D118" s="89" t="s">
        <v>815</v>
      </c>
      <c r="E118" s="120"/>
      <c r="G118" s="131"/>
      <c r="H118" s="131"/>
    </row>
    <row r="119" spans="1:8">
      <c r="A119" s="92" t="s">
        <v>35</v>
      </c>
      <c r="B119" s="170" t="s">
        <v>811</v>
      </c>
      <c r="C119" s="174" t="s">
        <v>799</v>
      </c>
      <c r="D119" s="89" t="s">
        <v>418</v>
      </c>
      <c r="E119" s="120"/>
      <c r="G119" s="131"/>
      <c r="H119" s="131"/>
    </row>
    <row r="120" spans="1:8">
      <c r="A120" s="92" t="s">
        <v>35</v>
      </c>
      <c r="B120" s="170" t="s">
        <v>811</v>
      </c>
      <c r="C120" s="174" t="s">
        <v>800</v>
      </c>
      <c r="D120" s="89" t="s">
        <v>418</v>
      </c>
      <c r="E120" s="120"/>
      <c r="G120" s="131"/>
      <c r="H120" s="131"/>
    </row>
    <row r="121" spans="1:8">
      <c r="A121" s="92" t="s">
        <v>35</v>
      </c>
      <c r="B121" s="170" t="s">
        <v>811</v>
      </c>
      <c r="C121" s="174" t="s">
        <v>801</v>
      </c>
      <c r="D121" s="89" t="s">
        <v>418</v>
      </c>
      <c r="E121" s="120"/>
      <c r="G121" s="131"/>
      <c r="H121" s="131"/>
    </row>
    <row r="122" spans="1:8">
      <c r="A122" s="92" t="s">
        <v>35</v>
      </c>
      <c r="B122" s="170" t="s">
        <v>811</v>
      </c>
      <c r="C122" s="174" t="s">
        <v>802</v>
      </c>
      <c r="D122" s="89" t="s">
        <v>418</v>
      </c>
      <c r="E122" s="120"/>
      <c r="G122" s="131"/>
      <c r="H122" s="131"/>
    </row>
    <row r="123" spans="1:8">
      <c r="A123" s="92" t="s">
        <v>35</v>
      </c>
      <c r="B123" s="170" t="s">
        <v>811</v>
      </c>
      <c r="C123" s="174" t="s">
        <v>803</v>
      </c>
      <c r="D123" s="89" t="s">
        <v>418</v>
      </c>
      <c r="E123" s="120"/>
      <c r="G123" s="131"/>
      <c r="H123" s="131"/>
    </row>
    <row r="124" spans="1:8">
      <c r="A124" s="92" t="s">
        <v>35</v>
      </c>
      <c r="B124" s="170" t="s">
        <v>812</v>
      </c>
      <c r="C124" s="174" t="s">
        <v>799</v>
      </c>
      <c r="D124" s="89" t="s">
        <v>489</v>
      </c>
      <c r="E124" s="120"/>
      <c r="G124" s="131"/>
      <c r="H124" s="131"/>
    </row>
    <row r="125" spans="1:8">
      <c r="A125" s="92" t="s">
        <v>35</v>
      </c>
      <c r="B125" s="170" t="s">
        <v>812</v>
      </c>
      <c r="C125" s="174" t="s">
        <v>800</v>
      </c>
      <c r="D125" s="89" t="s">
        <v>489</v>
      </c>
      <c r="E125" s="120"/>
      <c r="G125" s="131"/>
      <c r="H125" s="131"/>
    </row>
    <row r="126" spans="1:8">
      <c r="A126" s="92" t="s">
        <v>35</v>
      </c>
      <c r="B126" s="170" t="s">
        <v>812</v>
      </c>
      <c r="C126" s="174" t="s">
        <v>801</v>
      </c>
      <c r="D126" s="89" t="s">
        <v>489</v>
      </c>
      <c r="E126" s="120"/>
      <c r="G126" s="131"/>
      <c r="H126" s="131"/>
    </row>
    <row r="127" spans="1:8">
      <c r="A127" s="92" t="s">
        <v>35</v>
      </c>
      <c r="B127" s="170" t="s">
        <v>812</v>
      </c>
      <c r="C127" s="174" t="s">
        <v>802</v>
      </c>
      <c r="D127" s="89" t="s">
        <v>489</v>
      </c>
      <c r="E127" s="120"/>
      <c r="G127" s="131"/>
      <c r="H127" s="131"/>
    </row>
    <row r="128" spans="1:8">
      <c r="A128" s="92" t="s">
        <v>35</v>
      </c>
      <c r="B128" s="170" t="s">
        <v>812</v>
      </c>
      <c r="C128" s="174" t="s">
        <v>803</v>
      </c>
      <c r="D128" s="89" t="s">
        <v>489</v>
      </c>
      <c r="E128" s="120"/>
      <c r="G128" s="131"/>
      <c r="H128" s="131"/>
    </row>
    <row r="129" spans="1:8">
      <c r="A129" s="92" t="s">
        <v>35</v>
      </c>
      <c r="B129" s="170" t="s">
        <v>813</v>
      </c>
      <c r="C129" s="174" t="s">
        <v>799</v>
      </c>
      <c r="D129" s="89" t="s">
        <v>490</v>
      </c>
      <c r="E129" s="120"/>
      <c r="G129" s="131"/>
      <c r="H129" s="131"/>
    </row>
    <row r="130" spans="1:8">
      <c r="A130" s="92" t="s">
        <v>35</v>
      </c>
      <c r="B130" s="170" t="s">
        <v>813</v>
      </c>
      <c r="C130" s="174" t="s">
        <v>800</v>
      </c>
      <c r="D130" s="89" t="s">
        <v>490</v>
      </c>
      <c r="E130" s="120"/>
      <c r="G130" s="131"/>
      <c r="H130" s="131"/>
    </row>
    <row r="131" spans="1:8">
      <c r="A131" s="92" t="s">
        <v>35</v>
      </c>
      <c r="B131" s="170" t="s">
        <v>813</v>
      </c>
      <c r="C131" s="174" t="s">
        <v>801</v>
      </c>
      <c r="D131" s="89" t="s">
        <v>490</v>
      </c>
      <c r="E131" s="120"/>
      <c r="G131" s="131"/>
      <c r="H131" s="131"/>
    </row>
    <row r="132" spans="1:8">
      <c r="A132" s="92" t="s">
        <v>35</v>
      </c>
      <c r="B132" s="170" t="s">
        <v>813</v>
      </c>
      <c r="C132" s="174" t="s">
        <v>802</v>
      </c>
      <c r="D132" s="89" t="s">
        <v>490</v>
      </c>
      <c r="E132" s="120"/>
      <c r="G132" s="131"/>
      <c r="H132" s="131"/>
    </row>
    <row r="133" spans="1:8">
      <c r="A133" s="92" t="s">
        <v>35</v>
      </c>
      <c r="B133" s="170" t="s">
        <v>813</v>
      </c>
      <c r="C133" s="174" t="s">
        <v>803</v>
      </c>
      <c r="D133" s="89" t="s">
        <v>490</v>
      </c>
      <c r="E133" s="120"/>
      <c r="G133" s="131"/>
      <c r="H133" s="131"/>
    </row>
    <row r="134" spans="1:8">
      <c r="A134" s="92" t="s">
        <v>35</v>
      </c>
      <c r="B134" s="170" t="s">
        <v>814</v>
      </c>
      <c r="C134" s="174" t="s">
        <v>799</v>
      </c>
      <c r="D134" s="89" t="s">
        <v>491</v>
      </c>
      <c r="E134" s="120"/>
      <c r="G134" s="131"/>
      <c r="H134" s="131"/>
    </row>
    <row r="135" spans="1:8">
      <c r="A135" s="92" t="s">
        <v>35</v>
      </c>
      <c r="B135" s="170" t="s">
        <v>814</v>
      </c>
      <c r="C135" s="174" t="s">
        <v>800</v>
      </c>
      <c r="D135" s="89" t="s">
        <v>491</v>
      </c>
      <c r="E135" s="120"/>
      <c r="G135" s="131"/>
      <c r="H135" s="131"/>
    </row>
    <row r="136" spans="1:8">
      <c r="A136" s="92" t="s">
        <v>35</v>
      </c>
      <c r="B136" s="170" t="s">
        <v>814</v>
      </c>
      <c r="C136" s="174" t="s">
        <v>801</v>
      </c>
      <c r="D136" s="89" t="s">
        <v>491</v>
      </c>
      <c r="E136" s="120"/>
      <c r="G136" s="131"/>
      <c r="H136" s="131"/>
    </row>
    <row r="137" spans="1:8">
      <c r="A137" s="92" t="s">
        <v>35</v>
      </c>
      <c r="B137" s="170" t="s">
        <v>814</v>
      </c>
      <c r="C137" s="174" t="s">
        <v>802</v>
      </c>
      <c r="D137" s="89" t="s">
        <v>491</v>
      </c>
      <c r="E137" s="120"/>
      <c r="G137" s="234" t="s">
        <v>825</v>
      </c>
      <c r="H137" s="234"/>
    </row>
    <row r="138" spans="1:8" ht="13.5" thickBot="1">
      <c r="A138" s="92" t="s">
        <v>35</v>
      </c>
      <c r="B138" s="170" t="s">
        <v>814</v>
      </c>
      <c r="C138" s="174" t="s">
        <v>803</v>
      </c>
      <c r="D138" s="89" t="s">
        <v>491</v>
      </c>
      <c r="E138" s="120"/>
      <c r="G138" s="183"/>
      <c r="H138" s="180">
        <f>SUM(E79:E138)</f>
        <v>0</v>
      </c>
    </row>
    <row r="139" spans="1:8" ht="13.5" thickTop="1">
      <c r="A139" s="151"/>
      <c r="B139" s="152"/>
      <c r="C139" s="153"/>
      <c r="D139" s="153"/>
      <c r="E139" s="154"/>
      <c r="G139" s="131"/>
      <c r="H139" s="131"/>
    </row>
    <row r="140" spans="1:8" ht="15.75">
      <c r="A140" s="259" t="s">
        <v>697</v>
      </c>
      <c r="B140" s="260"/>
      <c r="C140" s="260"/>
      <c r="D140" s="260"/>
      <c r="E140" s="261"/>
      <c r="G140" s="131"/>
      <c r="H140" s="131"/>
    </row>
    <row r="141" spans="1:8">
      <c r="A141" s="240" t="s">
        <v>692</v>
      </c>
      <c r="B141" s="241"/>
      <c r="C141" s="241"/>
      <c r="D141" s="241"/>
      <c r="E141" s="242"/>
      <c r="G141" s="131"/>
      <c r="H141" s="131"/>
    </row>
    <row r="142" spans="1:8">
      <c r="A142" s="92" t="s">
        <v>39</v>
      </c>
      <c r="B142" s="169" t="s">
        <v>742</v>
      </c>
      <c r="C142" s="89"/>
      <c r="D142" s="88" t="s">
        <v>438</v>
      </c>
      <c r="E142" s="119"/>
      <c r="G142" s="131"/>
      <c r="H142" s="131"/>
    </row>
    <row r="143" spans="1:8">
      <c r="A143" s="92" t="s">
        <v>39</v>
      </c>
      <c r="B143" s="171" t="s">
        <v>734</v>
      </c>
      <c r="C143" s="89"/>
      <c r="D143" s="89" t="s">
        <v>563</v>
      </c>
      <c r="E143" s="119"/>
      <c r="G143" s="131"/>
      <c r="H143" s="131"/>
    </row>
    <row r="144" spans="1:8">
      <c r="A144" s="92" t="s">
        <v>39</v>
      </c>
      <c r="B144" s="173" t="s">
        <v>735</v>
      </c>
      <c r="C144" s="89"/>
      <c r="D144" s="89" t="s">
        <v>439</v>
      </c>
      <c r="E144" s="119"/>
      <c r="G144" s="131"/>
      <c r="H144" s="131"/>
    </row>
    <row r="145" spans="1:8">
      <c r="A145" s="92" t="s">
        <v>39</v>
      </c>
      <c r="B145" s="173" t="s">
        <v>736</v>
      </c>
      <c r="C145" s="89"/>
      <c r="D145" s="89" t="s">
        <v>440</v>
      </c>
      <c r="E145" s="120"/>
      <c r="G145" s="131"/>
      <c r="H145" s="131"/>
    </row>
    <row r="146" spans="1:8">
      <c r="A146" s="92" t="s">
        <v>39</v>
      </c>
      <c r="B146" s="173" t="s">
        <v>737</v>
      </c>
      <c r="C146" s="89"/>
      <c r="D146" s="89" t="s">
        <v>441</v>
      </c>
      <c r="E146" s="120"/>
      <c r="G146" s="131"/>
      <c r="H146" s="131"/>
    </row>
    <row r="147" spans="1:8">
      <c r="A147" s="92" t="s">
        <v>39</v>
      </c>
      <c r="B147" s="173" t="s">
        <v>738</v>
      </c>
      <c r="C147" s="89"/>
      <c r="D147" s="89" t="s">
        <v>442</v>
      </c>
      <c r="E147" s="120"/>
      <c r="G147" s="131"/>
      <c r="H147" s="131"/>
    </row>
    <row r="148" spans="1:8">
      <c r="A148" s="92" t="s">
        <v>39</v>
      </c>
      <c r="B148" s="173" t="s">
        <v>739</v>
      </c>
      <c r="C148" s="89"/>
      <c r="D148" s="89" t="s">
        <v>443</v>
      </c>
      <c r="E148" s="120"/>
      <c r="G148" s="131"/>
      <c r="H148" s="131"/>
    </row>
    <row r="149" spans="1:8">
      <c r="A149" s="92" t="s">
        <v>39</v>
      </c>
      <c r="B149" s="173" t="s">
        <v>740</v>
      </c>
      <c r="C149" s="89"/>
      <c r="D149" s="89" t="s">
        <v>444</v>
      </c>
      <c r="E149" s="120"/>
      <c r="G149" s="131"/>
      <c r="H149" s="131"/>
    </row>
    <row r="150" spans="1:8">
      <c r="A150" s="92" t="s">
        <v>39</v>
      </c>
      <c r="B150" s="173" t="s">
        <v>741</v>
      </c>
      <c r="C150" s="89"/>
      <c r="D150" s="89" t="s">
        <v>888</v>
      </c>
      <c r="E150" s="120"/>
    </row>
    <row r="151" spans="1:8">
      <c r="A151" s="243" t="s">
        <v>693</v>
      </c>
      <c r="B151" s="244"/>
      <c r="C151" s="244"/>
      <c r="D151" s="244"/>
      <c r="E151" s="245"/>
      <c r="G151" s="190" t="s">
        <v>581</v>
      </c>
      <c r="H151" s="159"/>
    </row>
    <row r="152" spans="1:8">
      <c r="A152" s="92" t="s">
        <v>39</v>
      </c>
      <c r="B152" s="170" t="s">
        <v>743</v>
      </c>
      <c r="C152" s="89"/>
      <c r="D152" s="89" t="s">
        <v>618</v>
      </c>
      <c r="E152" s="120"/>
      <c r="G152" s="188" t="s">
        <v>583</v>
      </c>
      <c r="H152" s="193">
        <f>E142+E143+E144+E145+E146+E147+E148+E149</f>
        <v>0</v>
      </c>
    </row>
    <row r="153" spans="1:8">
      <c r="A153" s="92" t="s">
        <v>39</v>
      </c>
      <c r="B153" s="170" t="s">
        <v>744</v>
      </c>
      <c r="C153" s="89"/>
      <c r="D153" s="89" t="s">
        <v>446</v>
      </c>
      <c r="E153" s="120"/>
      <c r="G153" s="188" t="s">
        <v>575</v>
      </c>
      <c r="H153" s="193">
        <f>E150</f>
        <v>0</v>
      </c>
    </row>
    <row r="154" spans="1:8">
      <c r="A154" s="92" t="s">
        <v>39</v>
      </c>
      <c r="B154" s="170" t="s">
        <v>745</v>
      </c>
      <c r="C154" s="89"/>
      <c r="D154" s="89" t="s">
        <v>449</v>
      </c>
      <c r="E154" s="120"/>
      <c r="G154" s="188"/>
      <c r="H154" s="193"/>
    </row>
    <row r="155" spans="1:8">
      <c r="A155" s="92" t="s">
        <v>39</v>
      </c>
      <c r="B155" s="170" t="s">
        <v>746</v>
      </c>
      <c r="C155" s="89"/>
      <c r="D155" s="89" t="s">
        <v>450</v>
      </c>
      <c r="E155" s="120"/>
      <c r="G155" s="188" t="s">
        <v>576</v>
      </c>
      <c r="H155" s="193">
        <f>E152+E153+E155</f>
        <v>0</v>
      </c>
    </row>
    <row r="156" spans="1:8">
      <c r="A156" s="243" t="s">
        <v>694</v>
      </c>
      <c r="B156" s="244"/>
      <c r="C156" s="244"/>
      <c r="D156" s="244"/>
      <c r="E156" s="245"/>
      <c r="G156" s="188" t="s">
        <v>577</v>
      </c>
      <c r="H156" s="193">
        <f>E154</f>
        <v>0</v>
      </c>
    </row>
    <row r="157" spans="1:8">
      <c r="A157" s="92" t="s">
        <v>39</v>
      </c>
      <c r="B157" s="170" t="s">
        <v>747</v>
      </c>
      <c r="C157" s="89"/>
      <c r="D157" s="89" t="s">
        <v>451</v>
      </c>
      <c r="E157" s="120"/>
      <c r="G157" s="188"/>
      <c r="H157" s="193"/>
    </row>
    <row r="158" spans="1:8">
      <c r="A158" s="92" t="s">
        <v>39</v>
      </c>
      <c r="B158" s="170" t="s">
        <v>748</v>
      </c>
      <c r="C158" s="89"/>
      <c r="D158" s="89" t="s">
        <v>562</v>
      </c>
      <c r="E158" s="120"/>
      <c r="G158" s="188" t="s">
        <v>578</v>
      </c>
      <c r="H158" s="193">
        <f>E157+E158+E159+E160</f>
        <v>0</v>
      </c>
    </row>
    <row r="159" spans="1:8">
      <c r="A159" s="92" t="s">
        <v>39</v>
      </c>
      <c r="B159" s="170" t="s">
        <v>749</v>
      </c>
      <c r="C159" s="89"/>
      <c r="D159" s="89" t="s">
        <v>452</v>
      </c>
      <c r="E159" s="120"/>
      <c r="G159" s="192"/>
      <c r="H159" s="187"/>
    </row>
    <row r="160" spans="1:8" ht="13.5" thickBot="1">
      <c r="A160" s="92" t="s">
        <v>39</v>
      </c>
      <c r="B160" s="170" t="s">
        <v>750</v>
      </c>
      <c r="C160" s="89"/>
      <c r="D160" s="89" t="s">
        <v>619</v>
      </c>
      <c r="E160" s="120"/>
      <c r="G160" s="189" t="s">
        <v>579</v>
      </c>
      <c r="H160" s="191">
        <f>H152+H153-H155-H156-H158</f>
        <v>0</v>
      </c>
    </row>
    <row r="161" spans="1:8" ht="13.5" thickTop="1">
      <c r="A161" s="243" t="s">
        <v>695</v>
      </c>
      <c r="B161" s="244"/>
      <c r="C161" s="244"/>
      <c r="D161" s="244"/>
      <c r="E161" s="245"/>
      <c r="G161" s="131"/>
      <c r="H161" s="131"/>
    </row>
    <row r="162" spans="1:8">
      <c r="A162" s="92" t="s">
        <v>39</v>
      </c>
      <c r="B162" s="170" t="s">
        <v>751</v>
      </c>
      <c r="C162" s="89"/>
      <c r="D162" s="89" t="s">
        <v>620</v>
      </c>
      <c r="E162" s="120"/>
      <c r="G162" s="131"/>
      <c r="H162" s="131"/>
    </row>
    <row r="163" spans="1:8">
      <c r="A163" s="92" t="s">
        <v>39</v>
      </c>
      <c r="B163" s="170" t="s">
        <v>752</v>
      </c>
      <c r="C163" s="89"/>
      <c r="D163" s="89" t="s">
        <v>889</v>
      </c>
      <c r="E163" s="120"/>
      <c r="G163" s="131"/>
      <c r="H163" s="131"/>
    </row>
    <row r="164" spans="1:8">
      <c r="A164" s="92" t="s">
        <v>39</v>
      </c>
      <c r="B164" s="170" t="s">
        <v>753</v>
      </c>
      <c r="C164" s="89"/>
      <c r="D164" s="89" t="s">
        <v>454</v>
      </c>
      <c r="E164" s="120"/>
      <c r="G164" s="131"/>
      <c r="H164" s="131"/>
    </row>
    <row r="165" spans="1:8">
      <c r="A165" s="92" t="s">
        <v>39</v>
      </c>
      <c r="B165" s="170" t="s">
        <v>754</v>
      </c>
      <c r="C165" s="89"/>
      <c r="D165" s="89" t="s">
        <v>621</v>
      </c>
      <c r="E165" s="120"/>
      <c r="G165" s="131"/>
      <c r="H165" s="131"/>
    </row>
    <row r="166" spans="1:8">
      <c r="A166" s="92" t="s">
        <v>39</v>
      </c>
      <c r="B166" s="170" t="s">
        <v>755</v>
      </c>
      <c r="C166" s="89"/>
      <c r="D166" s="89" t="s">
        <v>455</v>
      </c>
      <c r="E166" s="120"/>
      <c r="G166" s="131"/>
      <c r="H166" s="131"/>
    </row>
    <row r="167" spans="1:8">
      <c r="A167" s="92" t="s">
        <v>39</v>
      </c>
      <c r="B167" s="170" t="s">
        <v>756</v>
      </c>
      <c r="C167" s="89"/>
      <c r="D167" s="89" t="s">
        <v>456</v>
      </c>
      <c r="E167" s="120"/>
      <c r="G167" s="131"/>
      <c r="H167" s="131"/>
    </row>
    <row r="168" spans="1:8">
      <c r="A168" s="92" t="s">
        <v>39</v>
      </c>
      <c r="B168" s="170" t="s">
        <v>757</v>
      </c>
      <c r="C168" s="89"/>
      <c r="D168" s="89" t="s">
        <v>622</v>
      </c>
      <c r="E168" s="120"/>
      <c r="G168" s="131"/>
      <c r="H168" s="131"/>
    </row>
    <row r="169" spans="1:8">
      <c r="A169" s="92" t="s">
        <v>39</v>
      </c>
      <c r="B169" s="170" t="s">
        <v>758</v>
      </c>
      <c r="C169" s="89"/>
      <c r="D169" s="89" t="s">
        <v>458</v>
      </c>
      <c r="E169" s="120"/>
      <c r="G169" s="131"/>
      <c r="H169" s="131"/>
    </row>
    <row r="170" spans="1:8">
      <c r="A170" s="92" t="s">
        <v>39</v>
      </c>
      <c r="B170" s="170" t="s">
        <v>759</v>
      </c>
      <c r="C170" s="89"/>
      <c r="D170" s="89" t="s">
        <v>623</v>
      </c>
      <c r="E170" s="120"/>
      <c r="G170" s="131"/>
      <c r="H170" s="131"/>
    </row>
    <row r="171" spans="1:8">
      <c r="A171" s="92" t="s">
        <v>39</v>
      </c>
      <c r="B171" s="170" t="s">
        <v>760</v>
      </c>
      <c r="C171" s="89"/>
      <c r="D171" s="89" t="s">
        <v>460</v>
      </c>
      <c r="E171" s="120"/>
      <c r="G171" s="131"/>
      <c r="H171" s="131"/>
    </row>
    <row r="172" spans="1:8">
      <c r="A172" s="92" t="s">
        <v>39</v>
      </c>
      <c r="B172" s="170" t="s">
        <v>761</v>
      </c>
      <c r="C172" s="89"/>
      <c r="D172" s="89" t="s">
        <v>461</v>
      </c>
      <c r="E172" s="120"/>
      <c r="G172" s="131"/>
      <c r="H172" s="131"/>
    </row>
    <row r="173" spans="1:8">
      <c r="A173" s="92" t="s">
        <v>39</v>
      </c>
      <c r="B173" s="170" t="s">
        <v>762</v>
      </c>
      <c r="C173" s="89"/>
      <c r="D173" s="89" t="s">
        <v>624</v>
      </c>
      <c r="E173" s="120"/>
      <c r="G173" s="131"/>
      <c r="H173" s="131"/>
    </row>
    <row r="174" spans="1:8">
      <c r="A174" s="92" t="s">
        <v>39</v>
      </c>
      <c r="B174" s="170" t="s">
        <v>763</v>
      </c>
      <c r="C174" s="89"/>
      <c r="D174" s="89" t="s">
        <v>463</v>
      </c>
      <c r="E174" s="120"/>
      <c r="G174" s="131"/>
      <c r="H174" s="131"/>
    </row>
    <row r="175" spans="1:8">
      <c r="A175" s="92" t="s">
        <v>39</v>
      </c>
      <c r="B175" s="170" t="s">
        <v>764</v>
      </c>
      <c r="C175" s="89"/>
      <c r="D175" s="89" t="s">
        <v>625</v>
      </c>
      <c r="E175" s="120"/>
      <c r="G175" s="131"/>
      <c r="H175" s="131"/>
    </row>
    <row r="176" spans="1:8">
      <c r="A176" s="92" t="s">
        <v>39</v>
      </c>
      <c r="B176" s="170" t="s">
        <v>765</v>
      </c>
      <c r="C176" s="89"/>
      <c r="D176" s="89" t="s">
        <v>465</v>
      </c>
      <c r="E176" s="120"/>
      <c r="G176" s="131"/>
      <c r="H176" s="131"/>
    </row>
    <row r="177" spans="1:8">
      <c r="A177" s="92" t="s">
        <v>39</v>
      </c>
      <c r="B177" s="170" t="s">
        <v>766</v>
      </c>
      <c r="C177" s="89"/>
      <c r="D177" s="89" t="s">
        <v>466</v>
      </c>
      <c r="E177" s="120"/>
      <c r="G177" s="131"/>
      <c r="H177" s="131"/>
    </row>
    <row r="178" spans="1:8">
      <c r="A178" s="92" t="s">
        <v>39</v>
      </c>
      <c r="B178" s="170" t="s">
        <v>767</v>
      </c>
      <c r="C178" s="89"/>
      <c r="D178" s="89" t="s">
        <v>467</v>
      </c>
      <c r="E178" s="120"/>
      <c r="G178" s="131"/>
      <c r="H178" s="131"/>
    </row>
    <row r="179" spans="1:8">
      <c r="A179" s="92" t="s">
        <v>39</v>
      </c>
      <c r="B179" s="170" t="s">
        <v>768</v>
      </c>
      <c r="C179" s="89"/>
      <c r="D179" s="89" t="s">
        <v>626</v>
      </c>
      <c r="E179" s="120"/>
      <c r="G179" s="131"/>
      <c r="H179" s="131"/>
    </row>
    <row r="180" spans="1:8">
      <c r="A180" s="92" t="s">
        <v>39</v>
      </c>
      <c r="B180" s="170" t="s">
        <v>769</v>
      </c>
      <c r="C180" s="89"/>
      <c r="D180" s="89" t="s">
        <v>627</v>
      </c>
      <c r="E180" s="120"/>
      <c r="G180" s="131"/>
      <c r="H180" s="131"/>
    </row>
    <row r="181" spans="1:8">
      <c r="A181" s="92" t="s">
        <v>39</v>
      </c>
      <c r="B181" s="170" t="s">
        <v>770</v>
      </c>
      <c r="C181" s="89"/>
      <c r="D181" s="89" t="s">
        <v>628</v>
      </c>
      <c r="E181" s="120"/>
      <c r="G181" s="131"/>
      <c r="H181" s="131"/>
    </row>
    <row r="182" spans="1:8">
      <c r="A182" s="92" t="s">
        <v>39</v>
      </c>
      <c r="B182" s="170" t="s">
        <v>771</v>
      </c>
      <c r="C182" s="89"/>
      <c r="D182" s="89" t="s">
        <v>629</v>
      </c>
      <c r="E182" s="120"/>
      <c r="G182" s="131"/>
      <c r="H182" s="131"/>
    </row>
    <row r="183" spans="1:8">
      <c r="A183" s="92" t="s">
        <v>39</v>
      </c>
      <c r="B183" s="170" t="s">
        <v>772</v>
      </c>
      <c r="C183" s="89"/>
      <c r="D183" s="89" t="s">
        <v>630</v>
      </c>
      <c r="E183" s="120"/>
      <c r="G183" s="131"/>
      <c r="H183" s="131"/>
    </row>
    <row r="184" spans="1:8">
      <c r="A184" s="92" t="s">
        <v>39</v>
      </c>
      <c r="B184" s="170" t="s">
        <v>773</v>
      </c>
      <c r="C184" s="89"/>
      <c r="D184" s="89" t="s">
        <v>472</v>
      </c>
      <c r="E184" s="120"/>
      <c r="G184" s="131"/>
      <c r="H184" s="131"/>
    </row>
    <row r="185" spans="1:8">
      <c r="A185" s="92" t="s">
        <v>39</v>
      </c>
      <c r="B185" s="170" t="s">
        <v>774</v>
      </c>
      <c r="C185" s="89"/>
      <c r="D185" s="89" t="s">
        <v>631</v>
      </c>
      <c r="E185" s="120"/>
      <c r="G185" s="131"/>
      <c r="H185" s="131"/>
    </row>
    <row r="186" spans="1:8">
      <c r="A186" s="92" t="s">
        <v>39</v>
      </c>
      <c r="B186" s="170" t="s">
        <v>775</v>
      </c>
      <c r="C186" s="89"/>
      <c r="D186" s="89" t="s">
        <v>632</v>
      </c>
      <c r="E186" s="120"/>
      <c r="G186" s="131"/>
      <c r="H186" s="131"/>
    </row>
    <row r="187" spans="1:8">
      <c r="A187" s="92" t="s">
        <v>39</v>
      </c>
      <c r="B187" s="170" t="s">
        <v>776</v>
      </c>
      <c r="C187" s="89"/>
      <c r="D187" s="89" t="s">
        <v>475</v>
      </c>
      <c r="E187" s="120"/>
      <c r="G187" s="131"/>
      <c r="H187" s="131"/>
    </row>
    <row r="188" spans="1:8">
      <c r="A188" s="92" t="s">
        <v>39</v>
      </c>
      <c r="B188" s="170" t="s">
        <v>777</v>
      </c>
      <c r="C188" s="89"/>
      <c r="D188" s="89" t="s">
        <v>476</v>
      </c>
      <c r="E188" s="120"/>
      <c r="G188" s="131"/>
      <c r="H188" s="131"/>
    </row>
    <row r="189" spans="1:8">
      <c r="A189" s="92" t="s">
        <v>39</v>
      </c>
      <c r="B189" s="170" t="s">
        <v>778</v>
      </c>
      <c r="C189" s="89"/>
      <c r="D189" s="89" t="s">
        <v>477</v>
      </c>
      <c r="E189" s="120"/>
      <c r="G189" s="131"/>
      <c r="H189" s="131"/>
    </row>
    <row r="190" spans="1:8">
      <c r="A190" s="92" t="s">
        <v>39</v>
      </c>
      <c r="B190" s="170" t="s">
        <v>779</v>
      </c>
      <c r="C190" s="89"/>
      <c r="D190" s="89" t="s">
        <v>478</v>
      </c>
      <c r="E190" s="120"/>
      <c r="G190" s="131"/>
      <c r="H190" s="131"/>
    </row>
    <row r="191" spans="1:8">
      <c r="A191" s="92" t="s">
        <v>39</v>
      </c>
      <c r="B191" s="170" t="s">
        <v>780</v>
      </c>
      <c r="C191" s="89"/>
      <c r="D191" s="89" t="s">
        <v>633</v>
      </c>
      <c r="E191" s="120"/>
      <c r="G191" s="131"/>
      <c r="H191" s="131"/>
    </row>
    <row r="192" spans="1:8">
      <c r="A192" s="92" t="s">
        <v>39</v>
      </c>
      <c r="B192" s="170" t="s">
        <v>781</v>
      </c>
      <c r="C192" s="89"/>
      <c r="D192" s="89" t="s">
        <v>480</v>
      </c>
      <c r="E192" s="120"/>
      <c r="G192" s="131"/>
      <c r="H192" s="131"/>
    </row>
    <row r="193" spans="1:8">
      <c r="A193" s="92" t="s">
        <v>39</v>
      </c>
      <c r="B193" s="170" t="s">
        <v>782</v>
      </c>
      <c r="C193" s="89"/>
      <c r="D193" s="89" t="s">
        <v>481</v>
      </c>
      <c r="E193" s="120"/>
      <c r="G193" s="131"/>
      <c r="H193" s="131"/>
    </row>
    <row r="194" spans="1:8">
      <c r="A194" s="92" t="s">
        <v>39</v>
      </c>
      <c r="B194" s="170" t="s">
        <v>783</v>
      </c>
      <c r="C194" s="89"/>
      <c r="D194" s="89" t="s">
        <v>482</v>
      </c>
      <c r="E194" s="120"/>
      <c r="G194" s="131"/>
      <c r="H194" s="131"/>
    </row>
    <row r="195" spans="1:8">
      <c r="A195" s="92" t="s">
        <v>39</v>
      </c>
      <c r="B195" s="170" t="s">
        <v>784</v>
      </c>
      <c r="C195" s="89"/>
      <c r="D195" s="89" t="s">
        <v>483</v>
      </c>
      <c r="E195" s="120"/>
      <c r="G195" s="131"/>
      <c r="H195" s="131"/>
    </row>
    <row r="196" spans="1:8">
      <c r="A196" s="92" t="s">
        <v>39</v>
      </c>
      <c r="B196" s="170" t="s">
        <v>785</v>
      </c>
      <c r="C196" s="89"/>
      <c r="D196" s="89" t="s">
        <v>484</v>
      </c>
      <c r="E196" s="120"/>
      <c r="G196" s="131"/>
      <c r="H196" s="131"/>
    </row>
    <row r="197" spans="1:8">
      <c r="A197" s="92" t="s">
        <v>39</v>
      </c>
      <c r="B197" s="170" t="s">
        <v>786</v>
      </c>
      <c r="C197" s="89"/>
      <c r="D197" s="89" t="s">
        <v>634</v>
      </c>
      <c r="E197" s="120"/>
      <c r="G197" s="131"/>
      <c r="H197" s="131"/>
    </row>
    <row r="198" spans="1:8">
      <c r="A198" s="92" t="s">
        <v>39</v>
      </c>
      <c r="B198" s="170" t="s">
        <v>787</v>
      </c>
      <c r="C198" s="89"/>
      <c r="D198" s="89" t="s">
        <v>635</v>
      </c>
      <c r="E198" s="120"/>
      <c r="G198" s="131"/>
      <c r="H198" s="131"/>
    </row>
    <row r="199" spans="1:8">
      <c r="A199" s="92" t="s">
        <v>39</v>
      </c>
      <c r="B199" s="170" t="s">
        <v>788</v>
      </c>
      <c r="C199" s="89"/>
      <c r="D199" s="89" t="s">
        <v>487</v>
      </c>
      <c r="E199" s="120"/>
      <c r="G199" s="131"/>
      <c r="H199" s="131"/>
    </row>
    <row r="200" spans="1:8">
      <c r="A200" s="92" t="s">
        <v>39</v>
      </c>
      <c r="B200" s="170" t="s">
        <v>789</v>
      </c>
      <c r="C200" s="89"/>
      <c r="D200" s="89" t="s">
        <v>637</v>
      </c>
      <c r="E200" s="120"/>
      <c r="G200" s="131"/>
      <c r="H200" s="131"/>
    </row>
    <row r="201" spans="1:8">
      <c r="A201" s="92" t="s">
        <v>39</v>
      </c>
      <c r="B201" s="170" t="s">
        <v>790</v>
      </c>
      <c r="C201" s="89"/>
      <c r="D201" s="89" t="s">
        <v>636</v>
      </c>
      <c r="E201" s="120"/>
      <c r="G201" s="131"/>
      <c r="H201" s="131"/>
    </row>
    <row r="202" spans="1:8">
      <c r="A202" s="92" t="s">
        <v>39</v>
      </c>
      <c r="B202" s="170" t="s">
        <v>791</v>
      </c>
      <c r="C202" s="89"/>
      <c r="D202" s="89" t="s">
        <v>638</v>
      </c>
      <c r="E202" s="120"/>
      <c r="G202" s="131"/>
      <c r="H202" s="131"/>
    </row>
    <row r="203" spans="1:8">
      <c r="A203" s="92" t="s">
        <v>39</v>
      </c>
      <c r="B203" s="170" t="s">
        <v>792</v>
      </c>
      <c r="C203" s="89"/>
      <c r="D203" s="89" t="s">
        <v>639</v>
      </c>
      <c r="E203" s="120"/>
      <c r="G203" s="131"/>
      <c r="H203" s="131"/>
    </row>
    <row r="204" spans="1:8">
      <c r="A204" s="92" t="s">
        <v>39</v>
      </c>
      <c r="B204" s="170" t="s">
        <v>793</v>
      </c>
      <c r="C204" s="89"/>
      <c r="D204" s="89" t="s">
        <v>640</v>
      </c>
      <c r="E204" s="120"/>
      <c r="G204" s="131"/>
      <c r="H204" s="131"/>
    </row>
    <row r="205" spans="1:8">
      <c r="A205" s="92" t="s">
        <v>39</v>
      </c>
      <c r="B205" s="170" t="s">
        <v>794</v>
      </c>
      <c r="C205" s="89"/>
      <c r="D205" s="89" t="s">
        <v>641</v>
      </c>
      <c r="E205" s="120"/>
      <c r="G205" s="131"/>
      <c r="H205" s="131"/>
    </row>
    <row r="206" spans="1:8">
      <c r="A206" s="92" t="s">
        <v>39</v>
      </c>
      <c r="B206" s="170" t="s">
        <v>795</v>
      </c>
      <c r="C206" s="89"/>
      <c r="D206" s="89" t="s">
        <v>642</v>
      </c>
      <c r="E206" s="120"/>
      <c r="G206" s="131"/>
      <c r="H206" s="131"/>
    </row>
    <row r="207" spans="1:8">
      <c r="A207" s="92" t="s">
        <v>39</v>
      </c>
      <c r="B207" s="170" t="s">
        <v>796</v>
      </c>
      <c r="C207" s="89"/>
      <c r="D207" s="89" t="s">
        <v>643</v>
      </c>
      <c r="E207" s="120"/>
      <c r="G207" s="234" t="s">
        <v>824</v>
      </c>
      <c r="H207" s="234"/>
    </row>
    <row r="208" spans="1:8" ht="13.5" thickBot="1">
      <c r="A208" s="92" t="s">
        <v>39</v>
      </c>
      <c r="B208" s="170" t="s">
        <v>797</v>
      </c>
      <c r="C208" s="89"/>
      <c r="D208" s="89" t="s">
        <v>644</v>
      </c>
      <c r="E208" s="120"/>
      <c r="G208" s="183"/>
      <c r="H208" s="180">
        <f>SUM(E162:E208)</f>
        <v>0</v>
      </c>
    </row>
    <row r="209" spans="1:8" ht="13.5" thickTop="1">
      <c r="A209" s="243" t="s">
        <v>696</v>
      </c>
      <c r="B209" s="244"/>
      <c r="C209" s="244"/>
      <c r="D209" s="244"/>
      <c r="E209" s="245"/>
      <c r="G209" s="131"/>
      <c r="H209" s="131"/>
    </row>
    <row r="210" spans="1:8">
      <c r="A210" s="92" t="s">
        <v>39</v>
      </c>
      <c r="B210" s="173" t="s">
        <v>798</v>
      </c>
      <c r="C210" s="174" t="s">
        <v>799</v>
      </c>
      <c r="D210" s="89" t="s">
        <v>645</v>
      </c>
      <c r="E210" s="120"/>
      <c r="G210" s="131"/>
      <c r="H210" s="131"/>
    </row>
    <row r="211" spans="1:8">
      <c r="A211" s="92" t="s">
        <v>39</v>
      </c>
      <c r="B211" s="173" t="s">
        <v>798</v>
      </c>
      <c r="C211" s="174" t="s">
        <v>800</v>
      </c>
      <c r="D211" s="89" t="s">
        <v>645</v>
      </c>
      <c r="E211" s="120"/>
      <c r="G211" s="131"/>
      <c r="H211" s="131"/>
    </row>
    <row r="212" spans="1:8">
      <c r="A212" s="92" t="s">
        <v>39</v>
      </c>
      <c r="B212" s="173" t="s">
        <v>798</v>
      </c>
      <c r="C212" s="174" t="s">
        <v>801</v>
      </c>
      <c r="D212" s="89" t="s">
        <v>488</v>
      </c>
      <c r="E212" s="120"/>
      <c r="G212" s="131"/>
      <c r="H212" s="131"/>
    </row>
    <row r="213" spans="1:8">
      <c r="A213" s="92" t="s">
        <v>39</v>
      </c>
      <c r="B213" s="173" t="s">
        <v>798</v>
      </c>
      <c r="C213" s="174" t="s">
        <v>802</v>
      </c>
      <c r="D213" s="89" t="s">
        <v>488</v>
      </c>
      <c r="E213" s="120"/>
      <c r="G213" s="131"/>
      <c r="H213" s="131"/>
    </row>
    <row r="214" spans="1:8">
      <c r="A214" s="92" t="s">
        <v>39</v>
      </c>
      <c r="B214" s="173" t="s">
        <v>798</v>
      </c>
      <c r="C214" s="174" t="s">
        <v>803</v>
      </c>
      <c r="D214" s="89" t="s">
        <v>488</v>
      </c>
      <c r="E214" s="120"/>
      <c r="G214" s="131"/>
      <c r="H214" s="131"/>
    </row>
    <row r="215" spans="1:8">
      <c r="A215" s="92" t="s">
        <v>39</v>
      </c>
      <c r="B215" s="173" t="s">
        <v>804</v>
      </c>
      <c r="C215" s="174" t="s">
        <v>799</v>
      </c>
      <c r="D215" s="89" t="s">
        <v>469</v>
      </c>
      <c r="E215" s="120"/>
      <c r="G215" s="131"/>
      <c r="H215" s="131"/>
    </row>
    <row r="216" spans="1:8">
      <c r="A216" s="92" t="s">
        <v>39</v>
      </c>
      <c r="B216" s="173" t="s">
        <v>804</v>
      </c>
      <c r="C216" s="174" t="s">
        <v>800</v>
      </c>
      <c r="D216" s="89" t="s">
        <v>469</v>
      </c>
      <c r="E216" s="120"/>
      <c r="G216" s="131"/>
      <c r="H216" s="131"/>
    </row>
    <row r="217" spans="1:8">
      <c r="A217" s="92" t="s">
        <v>39</v>
      </c>
      <c r="B217" s="173" t="s">
        <v>804</v>
      </c>
      <c r="C217" s="174" t="s">
        <v>801</v>
      </c>
      <c r="D217" s="89" t="s">
        <v>469</v>
      </c>
      <c r="E217" s="120"/>
      <c r="G217" s="131"/>
      <c r="H217" s="131"/>
    </row>
    <row r="218" spans="1:8">
      <c r="A218" s="92" t="s">
        <v>39</v>
      </c>
      <c r="B218" s="173" t="s">
        <v>804</v>
      </c>
      <c r="C218" s="174" t="s">
        <v>802</v>
      </c>
      <c r="D218" s="89" t="s">
        <v>469</v>
      </c>
      <c r="E218" s="120"/>
      <c r="G218" s="131"/>
      <c r="H218" s="131"/>
    </row>
    <row r="219" spans="1:8">
      <c r="A219" s="92" t="s">
        <v>39</v>
      </c>
      <c r="B219" s="173" t="s">
        <v>804</v>
      </c>
      <c r="C219" s="174" t="s">
        <v>803</v>
      </c>
      <c r="D219" s="89" t="s">
        <v>469</v>
      </c>
      <c r="E219" s="120"/>
      <c r="G219" s="131"/>
      <c r="H219" s="131"/>
    </row>
    <row r="220" spans="1:8">
      <c r="A220" s="92" t="s">
        <v>39</v>
      </c>
      <c r="B220" s="173" t="s">
        <v>805</v>
      </c>
      <c r="C220" s="174" t="s">
        <v>799</v>
      </c>
      <c r="D220" s="89" t="s">
        <v>470</v>
      </c>
      <c r="E220" s="120"/>
      <c r="G220" s="131"/>
      <c r="H220" s="131"/>
    </row>
    <row r="221" spans="1:8">
      <c r="A221" s="92" t="s">
        <v>39</v>
      </c>
      <c r="B221" s="173" t="s">
        <v>805</v>
      </c>
      <c r="C221" s="174" t="s">
        <v>800</v>
      </c>
      <c r="D221" s="89" t="s">
        <v>470</v>
      </c>
      <c r="E221" s="120"/>
      <c r="G221" s="131"/>
      <c r="H221" s="131"/>
    </row>
    <row r="222" spans="1:8">
      <c r="A222" s="92" t="s">
        <v>39</v>
      </c>
      <c r="B222" s="173" t="s">
        <v>805</v>
      </c>
      <c r="C222" s="174" t="s">
        <v>801</v>
      </c>
      <c r="D222" s="89" t="s">
        <v>470</v>
      </c>
      <c r="E222" s="120"/>
      <c r="G222" s="131"/>
      <c r="H222" s="131"/>
    </row>
    <row r="223" spans="1:8">
      <c r="A223" s="92" t="s">
        <v>39</v>
      </c>
      <c r="B223" s="173" t="s">
        <v>805</v>
      </c>
      <c r="C223" s="174" t="s">
        <v>802</v>
      </c>
      <c r="D223" s="89" t="s">
        <v>470</v>
      </c>
      <c r="E223" s="120"/>
      <c r="G223" s="131"/>
      <c r="H223" s="131"/>
    </row>
    <row r="224" spans="1:8">
      <c r="A224" s="92" t="s">
        <v>39</v>
      </c>
      <c r="B224" s="173" t="s">
        <v>805</v>
      </c>
      <c r="C224" s="174" t="s">
        <v>803</v>
      </c>
      <c r="D224" s="89" t="s">
        <v>470</v>
      </c>
      <c r="E224" s="120"/>
      <c r="G224" s="131"/>
      <c r="H224" s="131"/>
    </row>
    <row r="225" spans="1:8">
      <c r="A225" s="92" t="s">
        <v>39</v>
      </c>
      <c r="B225" s="173" t="s">
        <v>806</v>
      </c>
      <c r="C225" s="174" t="s">
        <v>799</v>
      </c>
      <c r="D225" s="89" t="s">
        <v>471</v>
      </c>
      <c r="E225" s="120"/>
      <c r="G225" s="131"/>
      <c r="H225" s="131"/>
    </row>
    <row r="226" spans="1:8">
      <c r="A226" s="92" t="s">
        <v>39</v>
      </c>
      <c r="B226" s="173" t="s">
        <v>806</v>
      </c>
      <c r="C226" s="174" t="s">
        <v>800</v>
      </c>
      <c r="D226" s="89" t="s">
        <v>471</v>
      </c>
      <c r="E226" s="120"/>
      <c r="G226" s="131"/>
      <c r="H226" s="131"/>
    </row>
    <row r="227" spans="1:8">
      <c r="A227" s="92" t="s">
        <v>39</v>
      </c>
      <c r="B227" s="173" t="s">
        <v>806</v>
      </c>
      <c r="C227" s="174" t="s">
        <v>801</v>
      </c>
      <c r="D227" s="89" t="s">
        <v>471</v>
      </c>
      <c r="E227" s="120"/>
      <c r="G227" s="131"/>
      <c r="H227" s="131"/>
    </row>
    <row r="228" spans="1:8">
      <c r="A228" s="92" t="s">
        <v>39</v>
      </c>
      <c r="B228" s="173" t="s">
        <v>806</v>
      </c>
      <c r="C228" s="174" t="s">
        <v>802</v>
      </c>
      <c r="D228" s="89" t="s">
        <v>471</v>
      </c>
      <c r="E228" s="120"/>
      <c r="G228" s="131"/>
      <c r="H228" s="131"/>
    </row>
    <row r="229" spans="1:8">
      <c r="A229" s="92" t="s">
        <v>39</v>
      </c>
      <c r="B229" s="173" t="s">
        <v>806</v>
      </c>
      <c r="C229" s="174" t="s">
        <v>803</v>
      </c>
      <c r="D229" s="89" t="s">
        <v>471</v>
      </c>
      <c r="E229" s="120"/>
      <c r="G229" s="131"/>
      <c r="H229" s="131"/>
    </row>
    <row r="230" spans="1:8">
      <c r="A230" s="92" t="s">
        <v>39</v>
      </c>
      <c r="B230" s="173" t="s">
        <v>807</v>
      </c>
      <c r="C230" s="174" t="s">
        <v>799</v>
      </c>
      <c r="D230" s="89" t="s">
        <v>472</v>
      </c>
      <c r="E230" s="120"/>
      <c r="G230" s="131"/>
      <c r="H230" s="131"/>
    </row>
    <row r="231" spans="1:8">
      <c r="A231" s="92" t="s">
        <v>39</v>
      </c>
      <c r="B231" s="173" t="s">
        <v>807</v>
      </c>
      <c r="C231" s="174" t="s">
        <v>800</v>
      </c>
      <c r="D231" s="89" t="s">
        <v>472</v>
      </c>
      <c r="E231" s="120"/>
      <c r="G231" s="131"/>
      <c r="H231" s="131"/>
    </row>
    <row r="232" spans="1:8">
      <c r="A232" s="92" t="s">
        <v>39</v>
      </c>
      <c r="B232" s="173" t="s">
        <v>807</v>
      </c>
      <c r="C232" s="174" t="s">
        <v>801</v>
      </c>
      <c r="D232" s="89" t="s">
        <v>472</v>
      </c>
      <c r="E232" s="120"/>
      <c r="G232" s="131"/>
      <c r="H232" s="131"/>
    </row>
    <row r="233" spans="1:8">
      <c r="A233" s="92" t="s">
        <v>39</v>
      </c>
      <c r="B233" s="173" t="s">
        <v>807</v>
      </c>
      <c r="C233" s="174" t="s">
        <v>802</v>
      </c>
      <c r="D233" s="89" t="s">
        <v>472</v>
      </c>
      <c r="E233" s="120"/>
      <c r="G233" s="131"/>
      <c r="H233" s="131"/>
    </row>
    <row r="234" spans="1:8">
      <c r="A234" s="92" t="s">
        <v>39</v>
      </c>
      <c r="B234" s="173" t="s">
        <v>807</v>
      </c>
      <c r="C234" s="174" t="s">
        <v>803</v>
      </c>
      <c r="D234" s="89" t="s">
        <v>472</v>
      </c>
      <c r="E234" s="120"/>
      <c r="G234" s="131"/>
      <c r="H234" s="131"/>
    </row>
    <row r="235" spans="1:8">
      <c r="A235" s="92" t="s">
        <v>39</v>
      </c>
      <c r="B235" s="173" t="s">
        <v>808</v>
      </c>
      <c r="C235" s="174" t="s">
        <v>799</v>
      </c>
      <c r="D235" s="89" t="s">
        <v>473</v>
      </c>
      <c r="E235" s="120"/>
      <c r="G235" s="131"/>
      <c r="H235" s="131"/>
    </row>
    <row r="236" spans="1:8">
      <c r="A236" s="92" t="s">
        <v>39</v>
      </c>
      <c r="B236" s="173" t="s">
        <v>808</v>
      </c>
      <c r="C236" s="174" t="s">
        <v>800</v>
      </c>
      <c r="D236" s="89" t="s">
        <v>473</v>
      </c>
      <c r="E236" s="120"/>
      <c r="G236" s="131"/>
      <c r="H236" s="131"/>
    </row>
    <row r="237" spans="1:8">
      <c r="A237" s="92" t="s">
        <v>39</v>
      </c>
      <c r="B237" s="173" t="s">
        <v>808</v>
      </c>
      <c r="C237" s="174" t="s">
        <v>801</v>
      </c>
      <c r="D237" s="89" t="s">
        <v>473</v>
      </c>
      <c r="E237" s="120"/>
      <c r="G237" s="131"/>
      <c r="H237" s="131"/>
    </row>
    <row r="238" spans="1:8">
      <c r="A238" s="92" t="s">
        <v>39</v>
      </c>
      <c r="B238" s="173" t="s">
        <v>808</v>
      </c>
      <c r="C238" s="174" t="s">
        <v>802</v>
      </c>
      <c r="D238" s="89" t="s">
        <v>473</v>
      </c>
      <c r="E238" s="120"/>
      <c r="G238" s="131"/>
      <c r="H238" s="131"/>
    </row>
    <row r="239" spans="1:8">
      <c r="A239" s="92" t="s">
        <v>39</v>
      </c>
      <c r="B239" s="173" t="s">
        <v>808</v>
      </c>
      <c r="C239" s="174" t="s">
        <v>803</v>
      </c>
      <c r="D239" s="89" t="s">
        <v>473</v>
      </c>
      <c r="E239" s="120"/>
      <c r="G239" s="131"/>
      <c r="H239" s="131"/>
    </row>
    <row r="240" spans="1:8">
      <c r="A240" s="92" t="s">
        <v>39</v>
      </c>
      <c r="B240" s="173" t="s">
        <v>809</v>
      </c>
      <c r="C240" s="174" t="s">
        <v>799</v>
      </c>
      <c r="D240" s="89" t="s">
        <v>816</v>
      </c>
      <c r="E240" s="120"/>
      <c r="G240" s="131"/>
      <c r="H240" s="131"/>
    </row>
    <row r="241" spans="1:8">
      <c r="A241" s="92" t="s">
        <v>39</v>
      </c>
      <c r="B241" s="173" t="s">
        <v>809</v>
      </c>
      <c r="C241" s="174" t="s">
        <v>800</v>
      </c>
      <c r="D241" s="89" t="s">
        <v>816</v>
      </c>
      <c r="E241" s="120"/>
      <c r="G241" s="131"/>
      <c r="H241" s="131"/>
    </row>
    <row r="242" spans="1:8">
      <c r="A242" s="92" t="s">
        <v>39</v>
      </c>
      <c r="B242" s="173" t="s">
        <v>809</v>
      </c>
      <c r="C242" s="174" t="s">
        <v>801</v>
      </c>
      <c r="D242" s="89" t="s">
        <v>816</v>
      </c>
      <c r="E242" s="120"/>
      <c r="G242" s="131"/>
      <c r="H242" s="131"/>
    </row>
    <row r="243" spans="1:8">
      <c r="A243" s="92" t="s">
        <v>39</v>
      </c>
      <c r="B243" s="170" t="s">
        <v>809</v>
      </c>
      <c r="C243" s="174" t="s">
        <v>802</v>
      </c>
      <c r="D243" s="89" t="s">
        <v>816</v>
      </c>
      <c r="E243" s="120"/>
      <c r="G243" s="131"/>
      <c r="H243" s="131"/>
    </row>
    <row r="244" spans="1:8">
      <c r="A244" s="92" t="s">
        <v>39</v>
      </c>
      <c r="B244" s="170" t="s">
        <v>809</v>
      </c>
      <c r="C244" s="174" t="s">
        <v>803</v>
      </c>
      <c r="D244" s="89" t="s">
        <v>816</v>
      </c>
      <c r="E244" s="120"/>
      <c r="G244" s="131"/>
      <c r="H244" s="131"/>
    </row>
    <row r="245" spans="1:8">
      <c r="A245" s="92" t="s">
        <v>39</v>
      </c>
      <c r="B245" s="170" t="s">
        <v>810</v>
      </c>
      <c r="C245" s="174" t="s">
        <v>799</v>
      </c>
      <c r="D245" s="89" t="s">
        <v>815</v>
      </c>
      <c r="E245" s="120"/>
      <c r="G245" s="131"/>
      <c r="H245" s="131"/>
    </row>
    <row r="246" spans="1:8">
      <c r="A246" s="92" t="s">
        <v>39</v>
      </c>
      <c r="B246" s="170" t="s">
        <v>810</v>
      </c>
      <c r="C246" s="174" t="s">
        <v>800</v>
      </c>
      <c r="D246" s="89" t="s">
        <v>815</v>
      </c>
      <c r="E246" s="120"/>
      <c r="G246" s="131"/>
      <c r="H246" s="131"/>
    </row>
    <row r="247" spans="1:8">
      <c r="A247" s="92" t="s">
        <v>39</v>
      </c>
      <c r="B247" s="170" t="s">
        <v>810</v>
      </c>
      <c r="C247" s="174" t="s">
        <v>801</v>
      </c>
      <c r="D247" s="89" t="s">
        <v>815</v>
      </c>
      <c r="E247" s="120"/>
      <c r="G247" s="131"/>
      <c r="H247" s="131"/>
    </row>
    <row r="248" spans="1:8">
      <c r="A248" s="92" t="s">
        <v>39</v>
      </c>
      <c r="B248" s="170" t="s">
        <v>810</v>
      </c>
      <c r="C248" s="174" t="s">
        <v>802</v>
      </c>
      <c r="D248" s="89" t="s">
        <v>815</v>
      </c>
      <c r="E248" s="120"/>
      <c r="G248" s="131"/>
      <c r="H248" s="131"/>
    </row>
    <row r="249" spans="1:8">
      <c r="A249" s="92" t="s">
        <v>39</v>
      </c>
      <c r="B249" s="170" t="s">
        <v>810</v>
      </c>
      <c r="C249" s="174" t="s">
        <v>803</v>
      </c>
      <c r="D249" s="89" t="s">
        <v>815</v>
      </c>
      <c r="E249" s="120"/>
      <c r="G249" s="131"/>
      <c r="H249" s="131"/>
    </row>
    <row r="250" spans="1:8">
      <c r="A250" s="92" t="s">
        <v>39</v>
      </c>
      <c r="B250" s="170" t="s">
        <v>811</v>
      </c>
      <c r="C250" s="174" t="s">
        <v>799</v>
      </c>
      <c r="D250" s="89" t="s">
        <v>418</v>
      </c>
      <c r="E250" s="120"/>
      <c r="G250" s="131"/>
      <c r="H250" s="131"/>
    </row>
    <row r="251" spans="1:8">
      <c r="A251" s="92" t="s">
        <v>39</v>
      </c>
      <c r="B251" s="170" t="s">
        <v>811</v>
      </c>
      <c r="C251" s="174" t="s">
        <v>800</v>
      </c>
      <c r="D251" s="89" t="s">
        <v>418</v>
      </c>
      <c r="E251" s="120"/>
      <c r="G251" s="131"/>
      <c r="H251" s="131"/>
    </row>
    <row r="252" spans="1:8">
      <c r="A252" s="92" t="s">
        <v>39</v>
      </c>
      <c r="B252" s="170" t="s">
        <v>811</v>
      </c>
      <c r="C252" s="174" t="s">
        <v>801</v>
      </c>
      <c r="D252" s="89" t="s">
        <v>418</v>
      </c>
      <c r="E252" s="120"/>
      <c r="G252" s="131"/>
      <c r="H252" s="131"/>
    </row>
    <row r="253" spans="1:8">
      <c r="A253" s="92" t="s">
        <v>39</v>
      </c>
      <c r="B253" s="170" t="s">
        <v>811</v>
      </c>
      <c r="C253" s="174" t="s">
        <v>802</v>
      </c>
      <c r="D253" s="89" t="s">
        <v>418</v>
      </c>
      <c r="E253" s="120"/>
      <c r="G253" s="131"/>
      <c r="H253" s="131"/>
    </row>
    <row r="254" spans="1:8">
      <c r="A254" s="92" t="s">
        <v>39</v>
      </c>
      <c r="B254" s="170" t="s">
        <v>811</v>
      </c>
      <c r="C254" s="174" t="s">
        <v>803</v>
      </c>
      <c r="D254" s="89" t="s">
        <v>418</v>
      </c>
      <c r="E254" s="120"/>
      <c r="G254" s="131"/>
      <c r="H254" s="131"/>
    </row>
    <row r="255" spans="1:8">
      <c r="A255" s="92" t="s">
        <v>39</v>
      </c>
      <c r="B255" s="170" t="s">
        <v>812</v>
      </c>
      <c r="C255" s="174" t="s">
        <v>799</v>
      </c>
      <c r="D255" s="89" t="s">
        <v>489</v>
      </c>
      <c r="E255" s="120"/>
      <c r="G255" s="131"/>
      <c r="H255" s="131"/>
    </row>
    <row r="256" spans="1:8">
      <c r="A256" s="92" t="s">
        <v>39</v>
      </c>
      <c r="B256" s="170" t="s">
        <v>812</v>
      </c>
      <c r="C256" s="174" t="s">
        <v>800</v>
      </c>
      <c r="D256" s="89" t="s">
        <v>489</v>
      </c>
      <c r="E256" s="120"/>
      <c r="G256" s="131"/>
      <c r="H256" s="131"/>
    </row>
    <row r="257" spans="1:8">
      <c r="A257" s="92" t="s">
        <v>39</v>
      </c>
      <c r="B257" s="170" t="s">
        <v>812</v>
      </c>
      <c r="C257" s="174" t="s">
        <v>801</v>
      </c>
      <c r="D257" s="89" t="s">
        <v>489</v>
      </c>
      <c r="E257" s="120"/>
      <c r="G257" s="131"/>
      <c r="H257" s="131"/>
    </row>
    <row r="258" spans="1:8">
      <c r="A258" s="92" t="s">
        <v>39</v>
      </c>
      <c r="B258" s="170" t="s">
        <v>812</v>
      </c>
      <c r="C258" s="174" t="s">
        <v>802</v>
      </c>
      <c r="D258" s="89" t="s">
        <v>489</v>
      </c>
      <c r="E258" s="120"/>
      <c r="G258" s="131"/>
      <c r="H258" s="131"/>
    </row>
    <row r="259" spans="1:8">
      <c r="A259" s="92" t="s">
        <v>39</v>
      </c>
      <c r="B259" s="170" t="s">
        <v>812</v>
      </c>
      <c r="C259" s="174" t="s">
        <v>803</v>
      </c>
      <c r="D259" s="89" t="s">
        <v>489</v>
      </c>
      <c r="E259" s="120"/>
      <c r="G259" s="131"/>
      <c r="H259" s="131"/>
    </row>
    <row r="260" spans="1:8">
      <c r="A260" s="92" t="s">
        <v>39</v>
      </c>
      <c r="B260" s="170" t="s">
        <v>813</v>
      </c>
      <c r="C260" s="174" t="s">
        <v>799</v>
      </c>
      <c r="D260" s="89" t="s">
        <v>490</v>
      </c>
      <c r="E260" s="120"/>
      <c r="G260" s="131"/>
      <c r="H260" s="131"/>
    </row>
    <row r="261" spans="1:8">
      <c r="A261" s="92" t="s">
        <v>39</v>
      </c>
      <c r="B261" s="170" t="s">
        <v>813</v>
      </c>
      <c r="C261" s="174" t="s">
        <v>800</v>
      </c>
      <c r="D261" s="89" t="s">
        <v>490</v>
      </c>
      <c r="E261" s="120"/>
      <c r="G261" s="131"/>
      <c r="H261" s="131"/>
    </row>
    <row r="262" spans="1:8">
      <c r="A262" s="92" t="s">
        <v>39</v>
      </c>
      <c r="B262" s="170" t="s">
        <v>813</v>
      </c>
      <c r="C262" s="174" t="s">
        <v>801</v>
      </c>
      <c r="D262" s="89" t="s">
        <v>490</v>
      </c>
      <c r="E262" s="120"/>
      <c r="G262" s="131"/>
      <c r="H262" s="131"/>
    </row>
    <row r="263" spans="1:8">
      <c r="A263" s="92" t="s">
        <v>39</v>
      </c>
      <c r="B263" s="170" t="s">
        <v>813</v>
      </c>
      <c r="C263" s="174" t="s">
        <v>802</v>
      </c>
      <c r="D263" s="89" t="s">
        <v>490</v>
      </c>
      <c r="E263" s="120"/>
      <c r="G263" s="131"/>
      <c r="H263" s="131"/>
    </row>
    <row r="264" spans="1:8">
      <c r="A264" s="92" t="s">
        <v>39</v>
      </c>
      <c r="B264" s="170" t="s">
        <v>813</v>
      </c>
      <c r="C264" s="174" t="s">
        <v>803</v>
      </c>
      <c r="D264" s="89" t="s">
        <v>490</v>
      </c>
      <c r="E264" s="120"/>
      <c r="G264" s="131"/>
      <c r="H264" s="131"/>
    </row>
    <row r="265" spans="1:8">
      <c r="A265" s="92" t="s">
        <v>39</v>
      </c>
      <c r="B265" s="170" t="s">
        <v>814</v>
      </c>
      <c r="C265" s="174" t="s">
        <v>799</v>
      </c>
      <c r="D265" s="89" t="s">
        <v>491</v>
      </c>
      <c r="E265" s="120"/>
      <c r="G265" s="131"/>
      <c r="H265" s="131"/>
    </row>
    <row r="266" spans="1:8">
      <c r="A266" s="92" t="s">
        <v>39</v>
      </c>
      <c r="B266" s="170" t="s">
        <v>814</v>
      </c>
      <c r="C266" s="174" t="s">
        <v>800</v>
      </c>
      <c r="D266" s="89" t="s">
        <v>491</v>
      </c>
      <c r="E266" s="120"/>
      <c r="G266" s="131"/>
      <c r="H266" s="131"/>
    </row>
    <row r="267" spans="1:8">
      <c r="A267" s="92" t="s">
        <v>39</v>
      </c>
      <c r="B267" s="170" t="s">
        <v>814</v>
      </c>
      <c r="C267" s="174" t="s">
        <v>801</v>
      </c>
      <c r="D267" s="89" t="s">
        <v>491</v>
      </c>
      <c r="E267" s="120"/>
      <c r="G267" s="131"/>
      <c r="H267" s="131"/>
    </row>
    <row r="268" spans="1:8">
      <c r="A268" s="92" t="s">
        <v>39</v>
      </c>
      <c r="B268" s="170" t="s">
        <v>814</v>
      </c>
      <c r="C268" s="174" t="s">
        <v>802</v>
      </c>
      <c r="D268" s="89" t="s">
        <v>491</v>
      </c>
      <c r="E268" s="120"/>
      <c r="G268" s="234" t="s">
        <v>825</v>
      </c>
      <c r="H268" s="234"/>
    </row>
    <row r="269" spans="1:8" ht="13.5" thickBot="1">
      <c r="A269" s="92" t="s">
        <v>39</v>
      </c>
      <c r="B269" s="170" t="s">
        <v>814</v>
      </c>
      <c r="C269" s="174" t="s">
        <v>803</v>
      </c>
      <c r="D269" s="89" t="s">
        <v>491</v>
      </c>
      <c r="E269" s="120"/>
      <c r="G269" s="183"/>
      <c r="H269" s="180">
        <f>SUM(E210:E269)</f>
        <v>0</v>
      </c>
    </row>
    <row r="270" spans="1:8" ht="13.5" thickTop="1">
      <c r="A270" s="262"/>
      <c r="B270" s="263"/>
      <c r="C270" s="263"/>
      <c r="D270" s="263"/>
      <c r="E270" s="264"/>
      <c r="G270" s="131"/>
      <c r="H270" s="131"/>
    </row>
    <row r="271" spans="1:8" ht="15.75">
      <c r="A271" s="259" t="s">
        <v>699</v>
      </c>
      <c r="B271" s="260"/>
      <c r="C271" s="260"/>
      <c r="D271" s="260"/>
      <c r="E271" s="261"/>
      <c r="G271" s="131"/>
      <c r="H271" s="131"/>
    </row>
    <row r="272" spans="1:8">
      <c r="A272" s="240" t="s">
        <v>698</v>
      </c>
      <c r="B272" s="241"/>
      <c r="C272" s="241"/>
      <c r="D272" s="241"/>
      <c r="E272" s="242"/>
      <c r="G272" s="131"/>
      <c r="H272" s="131"/>
    </row>
    <row r="273" spans="1:8">
      <c r="A273" s="92" t="s">
        <v>40</v>
      </c>
      <c r="B273" s="169" t="s">
        <v>742</v>
      </c>
      <c r="C273" s="89"/>
      <c r="D273" s="88" t="s">
        <v>438</v>
      </c>
      <c r="E273" s="119"/>
      <c r="G273" s="131"/>
      <c r="H273" s="131"/>
    </row>
    <row r="274" spans="1:8">
      <c r="A274" s="92" t="s">
        <v>40</v>
      </c>
      <c r="B274" s="171" t="s">
        <v>734</v>
      </c>
      <c r="C274" s="89"/>
      <c r="D274" s="89" t="s">
        <v>563</v>
      </c>
      <c r="E274" s="120"/>
      <c r="G274" s="131"/>
      <c r="H274" s="131"/>
    </row>
    <row r="275" spans="1:8">
      <c r="A275" s="92" t="s">
        <v>40</v>
      </c>
      <c r="B275" s="173" t="s">
        <v>735</v>
      </c>
      <c r="C275" s="89"/>
      <c r="D275" s="89" t="s">
        <v>439</v>
      </c>
      <c r="E275" s="120"/>
      <c r="G275" s="131"/>
      <c r="H275" s="131"/>
    </row>
    <row r="276" spans="1:8">
      <c r="A276" s="92" t="s">
        <v>40</v>
      </c>
      <c r="B276" s="173" t="s">
        <v>736</v>
      </c>
      <c r="C276" s="89"/>
      <c r="D276" s="89" t="s">
        <v>440</v>
      </c>
      <c r="E276" s="120"/>
      <c r="G276" s="131"/>
      <c r="H276" s="131"/>
    </row>
    <row r="277" spans="1:8">
      <c r="A277" s="92" t="s">
        <v>40</v>
      </c>
      <c r="B277" s="173" t="s">
        <v>737</v>
      </c>
      <c r="C277" s="89"/>
      <c r="D277" s="89" t="s">
        <v>441</v>
      </c>
      <c r="E277" s="120"/>
      <c r="G277" s="131"/>
      <c r="H277" s="131"/>
    </row>
    <row r="278" spans="1:8">
      <c r="A278" s="92" t="s">
        <v>40</v>
      </c>
      <c r="B278" s="173" t="s">
        <v>738</v>
      </c>
      <c r="C278" s="89"/>
      <c r="D278" s="89" t="s">
        <v>442</v>
      </c>
      <c r="E278" s="120"/>
      <c r="G278" s="131"/>
      <c r="H278" s="131"/>
    </row>
    <row r="279" spans="1:8">
      <c r="A279" s="92" t="s">
        <v>40</v>
      </c>
      <c r="B279" s="173" t="s">
        <v>739</v>
      </c>
      <c r="C279" s="89"/>
      <c r="D279" s="89" t="s">
        <v>443</v>
      </c>
      <c r="E279" s="120"/>
      <c r="G279" s="131"/>
      <c r="H279" s="131"/>
    </row>
    <row r="280" spans="1:8">
      <c r="A280" s="92" t="s">
        <v>40</v>
      </c>
      <c r="B280" s="173" t="s">
        <v>740</v>
      </c>
      <c r="C280" s="89"/>
      <c r="D280" s="89" t="s">
        <v>444</v>
      </c>
      <c r="E280" s="120"/>
      <c r="G280" s="131"/>
      <c r="H280" s="131"/>
    </row>
    <row r="281" spans="1:8">
      <c r="A281" s="92" t="s">
        <v>40</v>
      </c>
      <c r="B281" s="173" t="s">
        <v>741</v>
      </c>
      <c r="C281" s="89"/>
      <c r="D281" s="89" t="s">
        <v>888</v>
      </c>
      <c r="E281" s="120"/>
      <c r="G281" s="131"/>
      <c r="H281" s="131"/>
    </row>
    <row r="282" spans="1:8">
      <c r="A282" s="240" t="s">
        <v>700</v>
      </c>
      <c r="B282" s="241"/>
      <c r="C282" s="241"/>
      <c r="D282" s="241"/>
      <c r="E282" s="242"/>
      <c r="G282" s="158" t="s">
        <v>582</v>
      </c>
      <c r="H282" s="159"/>
    </row>
    <row r="283" spans="1:8">
      <c r="A283" s="92" t="s">
        <v>40</v>
      </c>
      <c r="B283" s="170" t="s">
        <v>743</v>
      </c>
      <c r="C283" s="89"/>
      <c r="D283" s="89" t="s">
        <v>618</v>
      </c>
      <c r="E283" s="120"/>
      <c r="G283" s="156" t="s">
        <v>583</v>
      </c>
      <c r="H283" s="165">
        <f>E273+E274+E275+E276+E277+E278+E279+E280</f>
        <v>0</v>
      </c>
    </row>
    <row r="284" spans="1:8">
      <c r="A284" s="92" t="s">
        <v>40</v>
      </c>
      <c r="B284" s="170" t="s">
        <v>744</v>
      </c>
      <c r="C284" s="89"/>
      <c r="D284" s="89" t="s">
        <v>446</v>
      </c>
      <c r="E284" s="120"/>
      <c r="G284" s="156" t="s">
        <v>575</v>
      </c>
      <c r="H284" s="165">
        <f>E281</f>
        <v>0</v>
      </c>
    </row>
    <row r="285" spans="1:8">
      <c r="A285" s="92" t="s">
        <v>40</v>
      </c>
      <c r="B285" s="170" t="s">
        <v>745</v>
      </c>
      <c r="C285" s="89"/>
      <c r="D285" s="89" t="s">
        <v>449</v>
      </c>
      <c r="E285" s="120"/>
      <c r="G285" s="156"/>
      <c r="H285" s="165"/>
    </row>
    <row r="286" spans="1:8">
      <c r="A286" s="92" t="s">
        <v>40</v>
      </c>
      <c r="B286" s="170" t="s">
        <v>746</v>
      </c>
      <c r="C286" s="89"/>
      <c r="D286" s="89" t="s">
        <v>450</v>
      </c>
      <c r="E286" s="120"/>
      <c r="G286" s="156" t="s">
        <v>576</v>
      </c>
      <c r="H286" s="165">
        <f>E283+E284+E286</f>
        <v>0</v>
      </c>
    </row>
    <row r="287" spans="1:8">
      <c r="A287" s="240" t="s">
        <v>701</v>
      </c>
      <c r="B287" s="241"/>
      <c r="C287" s="241"/>
      <c r="D287" s="241"/>
      <c r="E287" s="242"/>
      <c r="G287" s="156" t="s">
        <v>577</v>
      </c>
      <c r="H287" s="165">
        <f>E285</f>
        <v>0</v>
      </c>
    </row>
    <row r="288" spans="1:8">
      <c r="A288" s="92" t="s">
        <v>40</v>
      </c>
      <c r="B288" s="170" t="s">
        <v>747</v>
      </c>
      <c r="C288" s="89"/>
      <c r="D288" s="89" t="s">
        <v>451</v>
      </c>
      <c r="E288" s="120"/>
      <c r="G288" s="156"/>
      <c r="H288" s="165"/>
    </row>
    <row r="289" spans="1:8">
      <c r="A289" s="92" t="s">
        <v>40</v>
      </c>
      <c r="B289" s="170" t="s">
        <v>748</v>
      </c>
      <c r="C289" s="89"/>
      <c r="D289" s="89" t="s">
        <v>562</v>
      </c>
      <c r="E289" s="120"/>
      <c r="G289" s="156" t="s">
        <v>578</v>
      </c>
      <c r="H289" s="165">
        <f>E288+E289+E290+E291</f>
        <v>0</v>
      </c>
    </row>
    <row r="290" spans="1:8">
      <c r="A290" s="92" t="s">
        <v>40</v>
      </c>
      <c r="B290" s="170" t="s">
        <v>749</v>
      </c>
      <c r="C290" s="89"/>
      <c r="D290" s="89" t="s">
        <v>452</v>
      </c>
      <c r="E290" s="120"/>
      <c r="G290" s="164"/>
      <c r="H290" s="155"/>
    </row>
    <row r="291" spans="1:8" ht="13.5" thickBot="1">
      <c r="A291" s="92" t="s">
        <v>40</v>
      </c>
      <c r="B291" s="170" t="s">
        <v>750</v>
      </c>
      <c r="C291" s="89"/>
      <c r="D291" s="89" t="s">
        <v>619</v>
      </c>
      <c r="E291" s="120"/>
      <c r="G291" s="157" t="s">
        <v>579</v>
      </c>
      <c r="H291" s="160">
        <f>H283+H284-H286-H287-H289</f>
        <v>0</v>
      </c>
    </row>
    <row r="292" spans="1:8" ht="13.5" thickTop="1">
      <c r="A292" s="240" t="s">
        <v>702</v>
      </c>
      <c r="B292" s="241"/>
      <c r="C292" s="241"/>
      <c r="D292" s="241"/>
      <c r="E292" s="242"/>
      <c r="G292" s="131"/>
      <c r="H292" s="131"/>
    </row>
    <row r="293" spans="1:8">
      <c r="A293" s="92" t="s">
        <v>40</v>
      </c>
      <c r="B293" s="170" t="s">
        <v>751</v>
      </c>
      <c r="C293" s="89"/>
      <c r="D293" s="89" t="s">
        <v>620</v>
      </c>
      <c r="E293" s="120"/>
      <c r="G293" s="131"/>
      <c r="H293" s="131"/>
    </row>
    <row r="294" spans="1:8">
      <c r="A294" s="92" t="s">
        <v>40</v>
      </c>
      <c r="B294" s="170" t="s">
        <v>752</v>
      </c>
      <c r="C294" s="89"/>
      <c r="D294" s="89" t="s">
        <v>889</v>
      </c>
      <c r="E294" s="120"/>
      <c r="G294" s="131"/>
      <c r="H294" s="131"/>
    </row>
    <row r="295" spans="1:8">
      <c r="A295" s="92" t="s">
        <v>40</v>
      </c>
      <c r="B295" s="170" t="s">
        <v>753</v>
      </c>
      <c r="C295" s="89"/>
      <c r="D295" s="89" t="s">
        <v>454</v>
      </c>
      <c r="E295" s="120"/>
      <c r="G295" s="131"/>
      <c r="H295" s="131"/>
    </row>
    <row r="296" spans="1:8">
      <c r="A296" s="92" t="s">
        <v>40</v>
      </c>
      <c r="B296" s="170" t="s">
        <v>754</v>
      </c>
      <c r="C296" s="89"/>
      <c r="D296" s="89" t="s">
        <v>621</v>
      </c>
      <c r="E296" s="120"/>
      <c r="G296" s="131"/>
      <c r="H296" s="131"/>
    </row>
    <row r="297" spans="1:8">
      <c r="A297" s="92" t="s">
        <v>40</v>
      </c>
      <c r="B297" s="170" t="s">
        <v>755</v>
      </c>
      <c r="C297" s="89"/>
      <c r="D297" s="89" t="s">
        <v>455</v>
      </c>
      <c r="E297" s="120"/>
      <c r="G297" s="131"/>
      <c r="H297" s="131"/>
    </row>
    <row r="298" spans="1:8">
      <c r="A298" s="92" t="s">
        <v>40</v>
      </c>
      <c r="B298" s="170" t="s">
        <v>756</v>
      </c>
      <c r="C298" s="89"/>
      <c r="D298" s="89" t="s">
        <v>456</v>
      </c>
      <c r="E298" s="120"/>
      <c r="G298" s="131"/>
      <c r="H298" s="131"/>
    </row>
    <row r="299" spans="1:8">
      <c r="A299" s="92" t="s">
        <v>40</v>
      </c>
      <c r="B299" s="170" t="s">
        <v>757</v>
      </c>
      <c r="C299" s="89"/>
      <c r="D299" s="89" t="s">
        <v>622</v>
      </c>
      <c r="E299" s="120"/>
      <c r="G299" s="131"/>
      <c r="H299" s="131"/>
    </row>
    <row r="300" spans="1:8">
      <c r="A300" s="92" t="s">
        <v>40</v>
      </c>
      <c r="B300" s="170" t="s">
        <v>758</v>
      </c>
      <c r="C300" s="89"/>
      <c r="D300" s="89" t="s">
        <v>458</v>
      </c>
      <c r="E300" s="120"/>
      <c r="G300" s="131"/>
      <c r="H300" s="131"/>
    </row>
    <row r="301" spans="1:8">
      <c r="A301" s="92" t="s">
        <v>40</v>
      </c>
      <c r="B301" s="170" t="s">
        <v>759</v>
      </c>
      <c r="C301" s="89"/>
      <c r="D301" s="89" t="s">
        <v>623</v>
      </c>
      <c r="E301" s="120"/>
      <c r="G301" s="131"/>
      <c r="H301" s="131"/>
    </row>
    <row r="302" spans="1:8">
      <c r="A302" s="92" t="s">
        <v>40</v>
      </c>
      <c r="B302" s="170" t="s">
        <v>760</v>
      </c>
      <c r="C302" s="89"/>
      <c r="D302" s="89" t="s">
        <v>460</v>
      </c>
      <c r="E302" s="120"/>
      <c r="G302" s="131"/>
      <c r="H302" s="131"/>
    </row>
    <row r="303" spans="1:8">
      <c r="A303" s="92" t="s">
        <v>40</v>
      </c>
      <c r="B303" s="170" t="s">
        <v>761</v>
      </c>
      <c r="C303" s="89"/>
      <c r="D303" s="89" t="s">
        <v>461</v>
      </c>
      <c r="E303" s="120"/>
      <c r="G303" s="131"/>
      <c r="H303" s="131"/>
    </row>
    <row r="304" spans="1:8">
      <c r="A304" s="92" t="s">
        <v>40</v>
      </c>
      <c r="B304" s="170" t="s">
        <v>762</v>
      </c>
      <c r="C304" s="89"/>
      <c r="D304" s="89" t="s">
        <v>624</v>
      </c>
      <c r="E304" s="120"/>
      <c r="G304" s="131"/>
      <c r="H304" s="131"/>
    </row>
    <row r="305" spans="1:8">
      <c r="A305" s="92" t="s">
        <v>40</v>
      </c>
      <c r="B305" s="170" t="s">
        <v>763</v>
      </c>
      <c r="C305" s="89"/>
      <c r="D305" s="89" t="s">
        <v>463</v>
      </c>
      <c r="E305" s="120"/>
      <c r="G305" s="131"/>
      <c r="H305" s="131"/>
    </row>
    <row r="306" spans="1:8">
      <c r="A306" s="92" t="s">
        <v>40</v>
      </c>
      <c r="B306" s="170" t="s">
        <v>764</v>
      </c>
      <c r="C306" s="89"/>
      <c r="D306" s="89" t="s">
        <v>625</v>
      </c>
      <c r="E306" s="120"/>
      <c r="G306" s="131"/>
      <c r="H306" s="131"/>
    </row>
    <row r="307" spans="1:8">
      <c r="A307" s="92" t="s">
        <v>40</v>
      </c>
      <c r="B307" s="170" t="s">
        <v>765</v>
      </c>
      <c r="C307" s="89"/>
      <c r="D307" s="89" t="s">
        <v>465</v>
      </c>
      <c r="E307" s="120"/>
      <c r="G307" s="131"/>
      <c r="H307" s="131"/>
    </row>
    <row r="308" spans="1:8">
      <c r="A308" s="92" t="s">
        <v>40</v>
      </c>
      <c r="B308" s="170" t="s">
        <v>766</v>
      </c>
      <c r="C308" s="89"/>
      <c r="D308" s="89" t="s">
        <v>466</v>
      </c>
      <c r="E308" s="120"/>
      <c r="G308" s="131"/>
      <c r="H308" s="131"/>
    </row>
    <row r="309" spans="1:8">
      <c r="A309" s="92" t="s">
        <v>40</v>
      </c>
      <c r="B309" s="170" t="s">
        <v>767</v>
      </c>
      <c r="C309" s="89"/>
      <c r="D309" s="89" t="s">
        <v>467</v>
      </c>
      <c r="E309" s="120"/>
      <c r="G309" s="131"/>
      <c r="H309" s="131"/>
    </row>
    <row r="310" spans="1:8">
      <c r="A310" s="92" t="s">
        <v>40</v>
      </c>
      <c r="B310" s="170" t="s">
        <v>768</v>
      </c>
      <c r="C310" s="89"/>
      <c r="D310" s="89" t="s">
        <v>626</v>
      </c>
      <c r="E310" s="120"/>
      <c r="G310" s="131"/>
      <c r="H310" s="131"/>
    </row>
    <row r="311" spans="1:8">
      <c r="A311" s="92" t="s">
        <v>40</v>
      </c>
      <c r="B311" s="170" t="s">
        <v>769</v>
      </c>
      <c r="C311" s="89"/>
      <c r="D311" s="89" t="s">
        <v>627</v>
      </c>
      <c r="E311" s="120"/>
      <c r="G311" s="131"/>
      <c r="H311" s="131"/>
    </row>
    <row r="312" spans="1:8">
      <c r="A312" s="92" t="s">
        <v>40</v>
      </c>
      <c r="B312" s="170" t="s">
        <v>770</v>
      </c>
      <c r="C312" s="89"/>
      <c r="D312" s="89" t="s">
        <v>628</v>
      </c>
      <c r="E312" s="120"/>
      <c r="G312" s="131"/>
      <c r="H312" s="131"/>
    </row>
    <row r="313" spans="1:8">
      <c r="A313" s="92" t="s">
        <v>40</v>
      </c>
      <c r="B313" s="170" t="s">
        <v>771</v>
      </c>
      <c r="C313" s="89"/>
      <c r="D313" s="89" t="s">
        <v>629</v>
      </c>
      <c r="E313" s="120"/>
      <c r="G313" s="131"/>
      <c r="H313" s="131"/>
    </row>
    <row r="314" spans="1:8">
      <c r="A314" s="92" t="s">
        <v>40</v>
      </c>
      <c r="B314" s="170" t="s">
        <v>772</v>
      </c>
      <c r="C314" s="89"/>
      <c r="D314" s="89" t="s">
        <v>630</v>
      </c>
      <c r="E314" s="120"/>
      <c r="G314" s="131"/>
      <c r="H314" s="131"/>
    </row>
    <row r="315" spans="1:8">
      <c r="A315" s="92" t="s">
        <v>40</v>
      </c>
      <c r="B315" s="170" t="s">
        <v>773</v>
      </c>
      <c r="C315" s="89"/>
      <c r="D315" s="89" t="s">
        <v>472</v>
      </c>
      <c r="E315" s="120"/>
      <c r="G315" s="131"/>
      <c r="H315" s="131"/>
    </row>
    <row r="316" spans="1:8">
      <c r="A316" s="92" t="s">
        <v>40</v>
      </c>
      <c r="B316" s="170" t="s">
        <v>774</v>
      </c>
      <c r="C316" s="89"/>
      <c r="D316" s="89" t="s">
        <v>631</v>
      </c>
      <c r="E316" s="120"/>
      <c r="G316" s="131"/>
      <c r="H316" s="131"/>
    </row>
    <row r="317" spans="1:8">
      <c r="A317" s="92" t="s">
        <v>40</v>
      </c>
      <c r="B317" s="170" t="s">
        <v>775</v>
      </c>
      <c r="C317" s="89"/>
      <c r="D317" s="89" t="s">
        <v>632</v>
      </c>
      <c r="E317" s="120"/>
      <c r="G317" s="131"/>
      <c r="H317" s="131"/>
    </row>
    <row r="318" spans="1:8">
      <c r="A318" s="92" t="s">
        <v>40</v>
      </c>
      <c r="B318" s="170" t="s">
        <v>776</v>
      </c>
      <c r="C318" s="89"/>
      <c r="D318" s="89" t="s">
        <v>475</v>
      </c>
      <c r="E318" s="120"/>
      <c r="G318" s="131"/>
      <c r="H318" s="131"/>
    </row>
    <row r="319" spans="1:8">
      <c r="A319" s="92" t="s">
        <v>40</v>
      </c>
      <c r="B319" s="170" t="s">
        <v>777</v>
      </c>
      <c r="C319" s="89"/>
      <c r="D319" s="89" t="s">
        <v>476</v>
      </c>
      <c r="E319" s="120"/>
      <c r="G319" s="131"/>
      <c r="H319" s="131"/>
    </row>
    <row r="320" spans="1:8">
      <c r="A320" s="92" t="s">
        <v>40</v>
      </c>
      <c r="B320" s="170" t="s">
        <v>778</v>
      </c>
      <c r="C320" s="89"/>
      <c r="D320" s="89" t="s">
        <v>477</v>
      </c>
      <c r="E320" s="120"/>
      <c r="G320" s="131"/>
      <c r="H320" s="131"/>
    </row>
    <row r="321" spans="1:8">
      <c r="A321" s="92" t="s">
        <v>40</v>
      </c>
      <c r="B321" s="170" t="s">
        <v>779</v>
      </c>
      <c r="C321" s="89"/>
      <c r="D321" s="89" t="s">
        <v>478</v>
      </c>
      <c r="E321" s="120"/>
      <c r="G321" s="131"/>
      <c r="H321" s="131"/>
    </row>
    <row r="322" spans="1:8">
      <c r="A322" s="92" t="s">
        <v>40</v>
      </c>
      <c r="B322" s="170" t="s">
        <v>780</v>
      </c>
      <c r="C322" s="89"/>
      <c r="D322" s="89" t="s">
        <v>633</v>
      </c>
      <c r="E322" s="120"/>
      <c r="G322" s="131"/>
      <c r="H322" s="131"/>
    </row>
    <row r="323" spans="1:8">
      <c r="A323" s="92" t="s">
        <v>40</v>
      </c>
      <c r="B323" s="170" t="s">
        <v>781</v>
      </c>
      <c r="C323" s="89"/>
      <c r="D323" s="89" t="s">
        <v>480</v>
      </c>
      <c r="E323" s="120"/>
      <c r="G323" s="131"/>
      <c r="H323" s="131"/>
    </row>
    <row r="324" spans="1:8">
      <c r="A324" s="92" t="s">
        <v>40</v>
      </c>
      <c r="B324" s="170" t="s">
        <v>782</v>
      </c>
      <c r="C324" s="89"/>
      <c r="D324" s="89" t="s">
        <v>481</v>
      </c>
      <c r="E324" s="120"/>
      <c r="G324" s="131"/>
      <c r="H324" s="131"/>
    </row>
    <row r="325" spans="1:8">
      <c r="A325" s="92" t="s">
        <v>40</v>
      </c>
      <c r="B325" s="170" t="s">
        <v>783</v>
      </c>
      <c r="C325" s="89"/>
      <c r="D325" s="89" t="s">
        <v>482</v>
      </c>
      <c r="E325" s="120"/>
      <c r="G325" s="131"/>
      <c r="H325" s="131"/>
    </row>
    <row r="326" spans="1:8">
      <c r="A326" s="92" t="s">
        <v>40</v>
      </c>
      <c r="B326" s="170" t="s">
        <v>784</v>
      </c>
      <c r="C326" s="89"/>
      <c r="D326" s="89" t="s">
        <v>483</v>
      </c>
      <c r="E326" s="120"/>
      <c r="G326" s="131"/>
      <c r="H326" s="131"/>
    </row>
    <row r="327" spans="1:8">
      <c r="A327" s="92" t="s">
        <v>40</v>
      </c>
      <c r="B327" s="170" t="s">
        <v>785</v>
      </c>
      <c r="C327" s="89"/>
      <c r="D327" s="89" t="s">
        <v>484</v>
      </c>
      <c r="E327" s="120"/>
      <c r="G327" s="131"/>
      <c r="H327" s="131"/>
    </row>
    <row r="328" spans="1:8">
      <c r="A328" s="92" t="s">
        <v>40</v>
      </c>
      <c r="B328" s="170" t="s">
        <v>786</v>
      </c>
      <c r="C328" s="89"/>
      <c r="D328" s="89" t="s">
        <v>634</v>
      </c>
      <c r="E328" s="120"/>
      <c r="G328" s="131"/>
      <c r="H328" s="131"/>
    </row>
    <row r="329" spans="1:8">
      <c r="A329" s="92" t="s">
        <v>40</v>
      </c>
      <c r="B329" s="170" t="s">
        <v>787</v>
      </c>
      <c r="C329" s="89"/>
      <c r="D329" s="89" t="s">
        <v>635</v>
      </c>
      <c r="E329" s="120"/>
      <c r="G329" s="131"/>
      <c r="H329" s="131"/>
    </row>
    <row r="330" spans="1:8">
      <c r="A330" s="92" t="s">
        <v>40</v>
      </c>
      <c r="B330" s="170" t="s">
        <v>788</v>
      </c>
      <c r="C330" s="89"/>
      <c r="D330" s="89" t="s">
        <v>487</v>
      </c>
      <c r="E330" s="120"/>
      <c r="G330" s="131"/>
      <c r="H330" s="131"/>
    </row>
    <row r="331" spans="1:8">
      <c r="A331" s="92" t="s">
        <v>40</v>
      </c>
      <c r="B331" s="170" t="s">
        <v>789</v>
      </c>
      <c r="C331" s="89"/>
      <c r="D331" s="89" t="s">
        <v>637</v>
      </c>
      <c r="E331" s="120"/>
      <c r="G331" s="131"/>
      <c r="H331" s="131"/>
    </row>
    <row r="332" spans="1:8">
      <c r="A332" s="92" t="s">
        <v>40</v>
      </c>
      <c r="B332" s="170" t="s">
        <v>790</v>
      </c>
      <c r="C332" s="89"/>
      <c r="D332" s="89" t="s">
        <v>636</v>
      </c>
      <c r="E332" s="120"/>
      <c r="G332" s="131"/>
      <c r="H332" s="131"/>
    </row>
    <row r="333" spans="1:8">
      <c r="A333" s="92" t="s">
        <v>40</v>
      </c>
      <c r="B333" s="170" t="s">
        <v>791</v>
      </c>
      <c r="C333" s="89"/>
      <c r="D333" s="89" t="s">
        <v>638</v>
      </c>
      <c r="E333" s="120"/>
      <c r="G333" s="131"/>
      <c r="H333" s="131"/>
    </row>
    <row r="334" spans="1:8">
      <c r="A334" s="92" t="s">
        <v>40</v>
      </c>
      <c r="B334" s="170" t="s">
        <v>792</v>
      </c>
      <c r="C334" s="89"/>
      <c r="D334" s="89" t="s">
        <v>639</v>
      </c>
      <c r="E334" s="120"/>
      <c r="G334" s="131"/>
      <c r="H334" s="131"/>
    </row>
    <row r="335" spans="1:8">
      <c r="A335" s="92" t="s">
        <v>40</v>
      </c>
      <c r="B335" s="170" t="s">
        <v>793</v>
      </c>
      <c r="C335" s="89"/>
      <c r="D335" s="89" t="s">
        <v>640</v>
      </c>
      <c r="E335" s="120"/>
      <c r="G335" s="131"/>
      <c r="H335" s="131"/>
    </row>
    <row r="336" spans="1:8">
      <c r="A336" s="92" t="s">
        <v>40</v>
      </c>
      <c r="B336" s="170" t="s">
        <v>794</v>
      </c>
      <c r="C336" s="89"/>
      <c r="D336" s="89" t="s">
        <v>641</v>
      </c>
      <c r="E336" s="120"/>
      <c r="G336" s="131"/>
      <c r="H336" s="131"/>
    </row>
    <row r="337" spans="1:8">
      <c r="A337" s="92" t="s">
        <v>40</v>
      </c>
      <c r="B337" s="170" t="s">
        <v>795</v>
      </c>
      <c r="C337" s="89"/>
      <c r="D337" s="89" t="s">
        <v>642</v>
      </c>
      <c r="E337" s="120"/>
      <c r="G337" s="131"/>
      <c r="H337" s="131"/>
    </row>
    <row r="338" spans="1:8">
      <c r="A338" s="92" t="s">
        <v>40</v>
      </c>
      <c r="B338" s="170" t="s">
        <v>796</v>
      </c>
      <c r="C338" s="89"/>
      <c r="D338" s="89" t="s">
        <v>643</v>
      </c>
      <c r="E338" s="120"/>
      <c r="G338" s="234" t="s">
        <v>824</v>
      </c>
      <c r="H338" s="234"/>
    </row>
    <row r="339" spans="1:8" ht="13.5" thickBot="1">
      <c r="A339" s="92" t="s">
        <v>40</v>
      </c>
      <c r="B339" s="170" t="s">
        <v>797</v>
      </c>
      <c r="C339" s="89"/>
      <c r="D339" s="89" t="s">
        <v>644</v>
      </c>
      <c r="E339" s="120"/>
      <c r="G339" s="183"/>
      <c r="H339" s="180">
        <f>SUM(E293:E339)</f>
        <v>0</v>
      </c>
    </row>
    <row r="340" spans="1:8" ht="13.5" thickTop="1">
      <c r="A340" s="240" t="s">
        <v>703</v>
      </c>
      <c r="B340" s="241"/>
      <c r="C340" s="241"/>
      <c r="D340" s="241"/>
      <c r="E340" s="242"/>
      <c r="G340" s="131"/>
      <c r="H340" s="131"/>
    </row>
    <row r="341" spans="1:8">
      <c r="A341" s="92" t="s">
        <v>40</v>
      </c>
      <c r="B341" s="173" t="s">
        <v>798</v>
      </c>
      <c r="C341" s="174" t="s">
        <v>799</v>
      </c>
      <c r="D341" s="89" t="s">
        <v>645</v>
      </c>
      <c r="E341" s="120"/>
      <c r="G341" s="131"/>
      <c r="H341" s="131"/>
    </row>
    <row r="342" spans="1:8">
      <c r="A342" s="92" t="s">
        <v>40</v>
      </c>
      <c r="B342" s="173" t="s">
        <v>798</v>
      </c>
      <c r="C342" s="174" t="s">
        <v>800</v>
      </c>
      <c r="D342" s="89" t="s">
        <v>645</v>
      </c>
      <c r="E342" s="120"/>
      <c r="G342" s="131"/>
      <c r="H342" s="131"/>
    </row>
    <row r="343" spans="1:8">
      <c r="A343" s="92" t="s">
        <v>40</v>
      </c>
      <c r="B343" s="173" t="s">
        <v>798</v>
      </c>
      <c r="C343" s="174" t="s">
        <v>801</v>
      </c>
      <c r="D343" s="89" t="s">
        <v>488</v>
      </c>
      <c r="E343" s="120"/>
      <c r="G343" s="131"/>
      <c r="H343" s="131"/>
    </row>
    <row r="344" spans="1:8">
      <c r="A344" s="92" t="s">
        <v>40</v>
      </c>
      <c r="B344" s="173" t="s">
        <v>798</v>
      </c>
      <c r="C344" s="174" t="s">
        <v>802</v>
      </c>
      <c r="D344" s="89" t="s">
        <v>488</v>
      </c>
      <c r="E344" s="120"/>
      <c r="G344" s="131"/>
      <c r="H344" s="131"/>
    </row>
    <row r="345" spans="1:8">
      <c r="A345" s="92" t="s">
        <v>40</v>
      </c>
      <c r="B345" s="173" t="s">
        <v>798</v>
      </c>
      <c r="C345" s="174" t="s">
        <v>803</v>
      </c>
      <c r="D345" s="89" t="s">
        <v>488</v>
      </c>
      <c r="E345" s="120"/>
      <c r="G345" s="131"/>
      <c r="H345" s="131"/>
    </row>
    <row r="346" spans="1:8">
      <c r="A346" s="92" t="s">
        <v>40</v>
      </c>
      <c r="B346" s="173" t="s">
        <v>804</v>
      </c>
      <c r="C346" s="174" t="s">
        <v>799</v>
      </c>
      <c r="D346" s="89" t="s">
        <v>469</v>
      </c>
      <c r="E346" s="120"/>
      <c r="G346" s="131"/>
      <c r="H346" s="131"/>
    </row>
    <row r="347" spans="1:8">
      <c r="A347" s="92" t="s">
        <v>40</v>
      </c>
      <c r="B347" s="173" t="s">
        <v>804</v>
      </c>
      <c r="C347" s="174" t="s">
        <v>800</v>
      </c>
      <c r="D347" s="89" t="s">
        <v>469</v>
      </c>
      <c r="E347" s="120"/>
      <c r="G347" s="131"/>
      <c r="H347" s="131"/>
    </row>
    <row r="348" spans="1:8">
      <c r="A348" s="92" t="s">
        <v>40</v>
      </c>
      <c r="B348" s="173" t="s">
        <v>804</v>
      </c>
      <c r="C348" s="174" t="s">
        <v>801</v>
      </c>
      <c r="D348" s="89" t="s">
        <v>469</v>
      </c>
      <c r="E348" s="120"/>
      <c r="G348" s="131"/>
      <c r="H348" s="131"/>
    </row>
    <row r="349" spans="1:8">
      <c r="A349" s="92" t="s">
        <v>40</v>
      </c>
      <c r="B349" s="173" t="s">
        <v>804</v>
      </c>
      <c r="C349" s="174" t="s">
        <v>802</v>
      </c>
      <c r="D349" s="89" t="s">
        <v>469</v>
      </c>
      <c r="E349" s="120"/>
      <c r="G349" s="131"/>
      <c r="H349" s="131"/>
    </row>
    <row r="350" spans="1:8">
      <c r="A350" s="92" t="s">
        <v>40</v>
      </c>
      <c r="B350" s="173" t="s">
        <v>804</v>
      </c>
      <c r="C350" s="174" t="s">
        <v>803</v>
      </c>
      <c r="D350" s="89" t="s">
        <v>469</v>
      </c>
      <c r="E350" s="120"/>
      <c r="G350" s="131"/>
      <c r="H350" s="131"/>
    </row>
    <row r="351" spans="1:8">
      <c r="A351" s="92" t="s">
        <v>40</v>
      </c>
      <c r="B351" s="173" t="s">
        <v>805</v>
      </c>
      <c r="C351" s="174" t="s">
        <v>799</v>
      </c>
      <c r="D351" s="89" t="s">
        <v>470</v>
      </c>
      <c r="E351" s="120"/>
      <c r="G351" s="131"/>
      <c r="H351" s="131"/>
    </row>
    <row r="352" spans="1:8">
      <c r="A352" s="92" t="s">
        <v>40</v>
      </c>
      <c r="B352" s="173" t="s">
        <v>805</v>
      </c>
      <c r="C352" s="174" t="s">
        <v>800</v>
      </c>
      <c r="D352" s="89" t="s">
        <v>470</v>
      </c>
      <c r="E352" s="120"/>
      <c r="G352" s="131"/>
      <c r="H352" s="131"/>
    </row>
    <row r="353" spans="1:8">
      <c r="A353" s="92" t="s">
        <v>40</v>
      </c>
      <c r="B353" s="173" t="s">
        <v>805</v>
      </c>
      <c r="C353" s="174" t="s">
        <v>801</v>
      </c>
      <c r="D353" s="89" t="s">
        <v>470</v>
      </c>
      <c r="E353" s="120"/>
      <c r="G353" s="131"/>
      <c r="H353" s="131"/>
    </row>
    <row r="354" spans="1:8">
      <c r="A354" s="92" t="s">
        <v>40</v>
      </c>
      <c r="B354" s="173" t="s">
        <v>805</v>
      </c>
      <c r="C354" s="174" t="s">
        <v>802</v>
      </c>
      <c r="D354" s="89" t="s">
        <v>470</v>
      </c>
      <c r="E354" s="120"/>
      <c r="G354" s="131"/>
      <c r="H354" s="131"/>
    </row>
    <row r="355" spans="1:8">
      <c r="A355" s="92" t="s">
        <v>40</v>
      </c>
      <c r="B355" s="173" t="s">
        <v>805</v>
      </c>
      <c r="C355" s="174" t="s">
        <v>803</v>
      </c>
      <c r="D355" s="89" t="s">
        <v>470</v>
      </c>
      <c r="E355" s="120"/>
      <c r="G355" s="131"/>
      <c r="H355" s="131"/>
    </row>
    <row r="356" spans="1:8">
      <c r="A356" s="92" t="s">
        <v>40</v>
      </c>
      <c r="B356" s="173" t="s">
        <v>806</v>
      </c>
      <c r="C356" s="174" t="s">
        <v>799</v>
      </c>
      <c r="D356" s="89" t="s">
        <v>471</v>
      </c>
      <c r="E356" s="120"/>
      <c r="G356" s="131"/>
      <c r="H356" s="131"/>
    </row>
    <row r="357" spans="1:8">
      <c r="A357" s="92" t="s">
        <v>40</v>
      </c>
      <c r="B357" s="173" t="s">
        <v>806</v>
      </c>
      <c r="C357" s="174" t="s">
        <v>800</v>
      </c>
      <c r="D357" s="89" t="s">
        <v>471</v>
      </c>
      <c r="E357" s="120"/>
      <c r="G357" s="131"/>
      <c r="H357" s="131"/>
    </row>
    <row r="358" spans="1:8">
      <c r="A358" s="92" t="s">
        <v>40</v>
      </c>
      <c r="B358" s="173" t="s">
        <v>806</v>
      </c>
      <c r="C358" s="174" t="s">
        <v>801</v>
      </c>
      <c r="D358" s="89" t="s">
        <v>471</v>
      </c>
      <c r="E358" s="120"/>
      <c r="G358" s="131"/>
      <c r="H358" s="131"/>
    </row>
    <row r="359" spans="1:8">
      <c r="A359" s="92" t="s">
        <v>40</v>
      </c>
      <c r="B359" s="173" t="s">
        <v>806</v>
      </c>
      <c r="C359" s="174" t="s">
        <v>802</v>
      </c>
      <c r="D359" s="89" t="s">
        <v>471</v>
      </c>
      <c r="E359" s="120"/>
      <c r="G359" s="131"/>
      <c r="H359" s="131"/>
    </row>
    <row r="360" spans="1:8">
      <c r="A360" s="92" t="s">
        <v>40</v>
      </c>
      <c r="B360" s="173" t="s">
        <v>806</v>
      </c>
      <c r="C360" s="174" t="s">
        <v>803</v>
      </c>
      <c r="D360" s="89" t="s">
        <v>471</v>
      </c>
      <c r="E360" s="120"/>
      <c r="G360" s="131"/>
      <c r="H360" s="131"/>
    </row>
    <row r="361" spans="1:8">
      <c r="A361" s="92" t="s">
        <v>40</v>
      </c>
      <c r="B361" s="173" t="s">
        <v>807</v>
      </c>
      <c r="C361" s="174" t="s">
        <v>799</v>
      </c>
      <c r="D361" s="89" t="s">
        <v>472</v>
      </c>
      <c r="E361" s="120"/>
      <c r="G361" s="131"/>
      <c r="H361" s="131"/>
    </row>
    <row r="362" spans="1:8">
      <c r="A362" s="92" t="s">
        <v>40</v>
      </c>
      <c r="B362" s="173" t="s">
        <v>807</v>
      </c>
      <c r="C362" s="174" t="s">
        <v>800</v>
      </c>
      <c r="D362" s="89" t="s">
        <v>472</v>
      </c>
      <c r="E362" s="120"/>
      <c r="G362" s="131"/>
      <c r="H362" s="131"/>
    </row>
    <row r="363" spans="1:8">
      <c r="A363" s="92" t="s">
        <v>40</v>
      </c>
      <c r="B363" s="173" t="s">
        <v>807</v>
      </c>
      <c r="C363" s="174" t="s">
        <v>801</v>
      </c>
      <c r="D363" s="89" t="s">
        <v>472</v>
      </c>
      <c r="E363" s="120"/>
      <c r="G363" s="131"/>
      <c r="H363" s="131"/>
    </row>
    <row r="364" spans="1:8">
      <c r="A364" s="92" t="s">
        <v>40</v>
      </c>
      <c r="B364" s="173" t="s">
        <v>807</v>
      </c>
      <c r="C364" s="174" t="s">
        <v>802</v>
      </c>
      <c r="D364" s="89" t="s">
        <v>472</v>
      </c>
      <c r="E364" s="120"/>
      <c r="G364" s="131"/>
      <c r="H364" s="131"/>
    </row>
    <row r="365" spans="1:8">
      <c r="A365" s="92" t="s">
        <v>40</v>
      </c>
      <c r="B365" s="173" t="s">
        <v>807</v>
      </c>
      <c r="C365" s="174" t="s">
        <v>803</v>
      </c>
      <c r="D365" s="89" t="s">
        <v>472</v>
      </c>
      <c r="E365" s="120"/>
      <c r="G365" s="131"/>
      <c r="H365" s="131"/>
    </row>
    <row r="366" spans="1:8">
      <c r="A366" s="92" t="s">
        <v>40</v>
      </c>
      <c r="B366" s="173" t="s">
        <v>808</v>
      </c>
      <c r="C366" s="174" t="s">
        <v>799</v>
      </c>
      <c r="D366" s="89" t="s">
        <v>473</v>
      </c>
      <c r="E366" s="120"/>
      <c r="G366" s="131"/>
      <c r="H366" s="131"/>
    </row>
    <row r="367" spans="1:8">
      <c r="A367" s="92" t="s">
        <v>40</v>
      </c>
      <c r="B367" s="173" t="s">
        <v>808</v>
      </c>
      <c r="C367" s="174" t="s">
        <v>800</v>
      </c>
      <c r="D367" s="89" t="s">
        <v>473</v>
      </c>
      <c r="E367" s="120"/>
      <c r="G367" s="131"/>
      <c r="H367" s="131"/>
    </row>
    <row r="368" spans="1:8">
      <c r="A368" s="92" t="s">
        <v>40</v>
      </c>
      <c r="B368" s="173" t="s">
        <v>808</v>
      </c>
      <c r="C368" s="174" t="s">
        <v>801</v>
      </c>
      <c r="D368" s="89" t="s">
        <v>473</v>
      </c>
      <c r="E368" s="120"/>
      <c r="G368" s="131"/>
      <c r="H368" s="131"/>
    </row>
    <row r="369" spans="1:8">
      <c r="A369" s="92" t="s">
        <v>40</v>
      </c>
      <c r="B369" s="173" t="s">
        <v>808</v>
      </c>
      <c r="C369" s="174" t="s">
        <v>802</v>
      </c>
      <c r="D369" s="89" t="s">
        <v>473</v>
      </c>
      <c r="E369" s="120"/>
      <c r="G369" s="131"/>
      <c r="H369" s="131"/>
    </row>
    <row r="370" spans="1:8">
      <c r="A370" s="92" t="s">
        <v>40</v>
      </c>
      <c r="B370" s="173" t="s">
        <v>808</v>
      </c>
      <c r="C370" s="174" t="s">
        <v>803</v>
      </c>
      <c r="D370" s="89" t="s">
        <v>473</v>
      </c>
      <c r="E370" s="120"/>
      <c r="G370" s="131"/>
      <c r="H370" s="131"/>
    </row>
    <row r="371" spans="1:8">
      <c r="A371" s="92" t="s">
        <v>40</v>
      </c>
      <c r="B371" s="173" t="s">
        <v>809</v>
      </c>
      <c r="C371" s="174" t="s">
        <v>799</v>
      </c>
      <c r="D371" s="89" t="s">
        <v>816</v>
      </c>
      <c r="E371" s="120"/>
      <c r="G371" s="131"/>
      <c r="H371" s="131"/>
    </row>
    <row r="372" spans="1:8">
      <c r="A372" s="92" t="s">
        <v>40</v>
      </c>
      <c r="B372" s="173" t="s">
        <v>809</v>
      </c>
      <c r="C372" s="174" t="s">
        <v>800</v>
      </c>
      <c r="D372" s="89" t="s">
        <v>816</v>
      </c>
      <c r="E372" s="120"/>
      <c r="G372" s="131"/>
      <c r="H372" s="131"/>
    </row>
    <row r="373" spans="1:8">
      <c r="A373" s="92" t="s">
        <v>40</v>
      </c>
      <c r="B373" s="173" t="s">
        <v>809</v>
      </c>
      <c r="C373" s="174" t="s">
        <v>801</v>
      </c>
      <c r="D373" s="89" t="s">
        <v>816</v>
      </c>
      <c r="E373" s="120"/>
      <c r="G373" s="131"/>
      <c r="H373" s="131"/>
    </row>
    <row r="374" spans="1:8">
      <c r="A374" s="92" t="s">
        <v>40</v>
      </c>
      <c r="B374" s="170" t="s">
        <v>809</v>
      </c>
      <c r="C374" s="174" t="s">
        <v>802</v>
      </c>
      <c r="D374" s="89" t="s">
        <v>816</v>
      </c>
      <c r="E374" s="120"/>
      <c r="G374" s="131"/>
      <c r="H374" s="131"/>
    </row>
    <row r="375" spans="1:8">
      <c r="A375" s="92" t="s">
        <v>40</v>
      </c>
      <c r="B375" s="170" t="s">
        <v>809</v>
      </c>
      <c r="C375" s="174" t="s">
        <v>803</v>
      </c>
      <c r="D375" s="89" t="s">
        <v>816</v>
      </c>
      <c r="E375" s="120"/>
      <c r="G375" s="131"/>
      <c r="H375" s="131"/>
    </row>
    <row r="376" spans="1:8">
      <c r="A376" s="92" t="s">
        <v>40</v>
      </c>
      <c r="B376" s="170" t="s">
        <v>810</v>
      </c>
      <c r="C376" s="174" t="s">
        <v>799</v>
      </c>
      <c r="D376" s="89" t="s">
        <v>815</v>
      </c>
      <c r="E376" s="120"/>
      <c r="G376" s="131"/>
      <c r="H376" s="131"/>
    </row>
    <row r="377" spans="1:8">
      <c r="A377" s="92" t="s">
        <v>40</v>
      </c>
      <c r="B377" s="170" t="s">
        <v>810</v>
      </c>
      <c r="C377" s="174" t="s">
        <v>800</v>
      </c>
      <c r="D377" s="89" t="s">
        <v>815</v>
      </c>
      <c r="E377" s="120"/>
      <c r="G377" s="131"/>
      <c r="H377" s="131"/>
    </row>
    <row r="378" spans="1:8">
      <c r="A378" s="92" t="s">
        <v>40</v>
      </c>
      <c r="B378" s="170" t="s">
        <v>810</v>
      </c>
      <c r="C378" s="174" t="s">
        <v>801</v>
      </c>
      <c r="D378" s="89" t="s">
        <v>815</v>
      </c>
      <c r="E378" s="120"/>
      <c r="G378" s="131"/>
      <c r="H378" s="131"/>
    </row>
    <row r="379" spans="1:8">
      <c r="A379" s="92" t="s">
        <v>40</v>
      </c>
      <c r="B379" s="170" t="s">
        <v>810</v>
      </c>
      <c r="C379" s="174" t="s">
        <v>802</v>
      </c>
      <c r="D379" s="89" t="s">
        <v>815</v>
      </c>
      <c r="E379" s="120"/>
      <c r="G379" s="131"/>
      <c r="H379" s="131"/>
    </row>
    <row r="380" spans="1:8">
      <c r="A380" s="92" t="s">
        <v>40</v>
      </c>
      <c r="B380" s="170" t="s">
        <v>810</v>
      </c>
      <c r="C380" s="174" t="s">
        <v>803</v>
      </c>
      <c r="D380" s="89" t="s">
        <v>815</v>
      </c>
      <c r="E380" s="120"/>
      <c r="G380" s="131"/>
      <c r="H380" s="131"/>
    </row>
    <row r="381" spans="1:8">
      <c r="A381" s="92" t="s">
        <v>40</v>
      </c>
      <c r="B381" s="170" t="s">
        <v>811</v>
      </c>
      <c r="C381" s="174" t="s">
        <v>799</v>
      </c>
      <c r="D381" s="89" t="s">
        <v>418</v>
      </c>
      <c r="E381" s="120"/>
      <c r="G381" s="131"/>
      <c r="H381" s="131"/>
    </row>
    <row r="382" spans="1:8">
      <c r="A382" s="92" t="s">
        <v>40</v>
      </c>
      <c r="B382" s="170" t="s">
        <v>811</v>
      </c>
      <c r="C382" s="174" t="s">
        <v>800</v>
      </c>
      <c r="D382" s="89" t="s">
        <v>418</v>
      </c>
      <c r="E382" s="120"/>
      <c r="G382" s="131"/>
      <c r="H382" s="131"/>
    </row>
    <row r="383" spans="1:8">
      <c r="A383" s="92" t="s">
        <v>40</v>
      </c>
      <c r="B383" s="170" t="s">
        <v>811</v>
      </c>
      <c r="C383" s="174" t="s">
        <v>801</v>
      </c>
      <c r="D383" s="89" t="s">
        <v>418</v>
      </c>
      <c r="E383" s="120"/>
      <c r="G383" s="131"/>
      <c r="H383" s="131"/>
    </row>
    <row r="384" spans="1:8">
      <c r="A384" s="92" t="s">
        <v>40</v>
      </c>
      <c r="B384" s="170" t="s">
        <v>811</v>
      </c>
      <c r="C384" s="174" t="s">
        <v>802</v>
      </c>
      <c r="D384" s="89" t="s">
        <v>418</v>
      </c>
      <c r="E384" s="120"/>
      <c r="G384" s="131"/>
      <c r="H384" s="131"/>
    </row>
    <row r="385" spans="1:8">
      <c r="A385" s="92" t="s">
        <v>40</v>
      </c>
      <c r="B385" s="170" t="s">
        <v>811</v>
      </c>
      <c r="C385" s="174" t="s">
        <v>803</v>
      </c>
      <c r="D385" s="89" t="s">
        <v>418</v>
      </c>
      <c r="E385" s="120"/>
      <c r="G385" s="131"/>
      <c r="H385" s="131"/>
    </row>
    <row r="386" spans="1:8">
      <c r="A386" s="92" t="s">
        <v>40</v>
      </c>
      <c r="B386" s="170" t="s">
        <v>812</v>
      </c>
      <c r="C386" s="174" t="s">
        <v>799</v>
      </c>
      <c r="D386" s="89" t="s">
        <v>489</v>
      </c>
      <c r="E386" s="120"/>
      <c r="G386" s="131"/>
      <c r="H386" s="131"/>
    </row>
    <row r="387" spans="1:8">
      <c r="A387" s="92" t="s">
        <v>40</v>
      </c>
      <c r="B387" s="170" t="s">
        <v>812</v>
      </c>
      <c r="C387" s="174" t="s">
        <v>800</v>
      </c>
      <c r="D387" s="89" t="s">
        <v>489</v>
      </c>
      <c r="E387" s="120"/>
      <c r="G387" s="131"/>
      <c r="H387" s="131"/>
    </row>
    <row r="388" spans="1:8">
      <c r="A388" s="92" t="s">
        <v>40</v>
      </c>
      <c r="B388" s="170" t="s">
        <v>812</v>
      </c>
      <c r="C388" s="174" t="s">
        <v>801</v>
      </c>
      <c r="D388" s="89" t="s">
        <v>489</v>
      </c>
      <c r="E388" s="120"/>
      <c r="G388" s="131"/>
      <c r="H388" s="131"/>
    </row>
    <row r="389" spans="1:8">
      <c r="A389" s="92" t="s">
        <v>40</v>
      </c>
      <c r="B389" s="170" t="s">
        <v>812</v>
      </c>
      <c r="C389" s="174" t="s">
        <v>802</v>
      </c>
      <c r="D389" s="89" t="s">
        <v>489</v>
      </c>
      <c r="E389" s="120"/>
      <c r="G389" s="131"/>
      <c r="H389" s="131"/>
    </row>
    <row r="390" spans="1:8">
      <c r="A390" s="92" t="s">
        <v>40</v>
      </c>
      <c r="B390" s="170" t="s">
        <v>812</v>
      </c>
      <c r="C390" s="174" t="s">
        <v>803</v>
      </c>
      <c r="D390" s="89" t="s">
        <v>489</v>
      </c>
      <c r="E390" s="120"/>
      <c r="G390" s="131"/>
      <c r="H390" s="131"/>
    </row>
    <row r="391" spans="1:8">
      <c r="A391" s="92" t="s">
        <v>40</v>
      </c>
      <c r="B391" s="170" t="s">
        <v>813</v>
      </c>
      <c r="C391" s="174" t="s">
        <v>799</v>
      </c>
      <c r="D391" s="89" t="s">
        <v>490</v>
      </c>
      <c r="E391" s="120"/>
      <c r="G391" s="131"/>
      <c r="H391" s="131"/>
    </row>
    <row r="392" spans="1:8">
      <c r="A392" s="92" t="s">
        <v>40</v>
      </c>
      <c r="B392" s="170" t="s">
        <v>813</v>
      </c>
      <c r="C392" s="174" t="s">
        <v>800</v>
      </c>
      <c r="D392" s="89" t="s">
        <v>490</v>
      </c>
      <c r="E392" s="120"/>
      <c r="G392" s="131"/>
      <c r="H392" s="131"/>
    </row>
    <row r="393" spans="1:8">
      <c r="A393" s="92" t="s">
        <v>40</v>
      </c>
      <c r="B393" s="170" t="s">
        <v>813</v>
      </c>
      <c r="C393" s="174" t="s">
        <v>801</v>
      </c>
      <c r="D393" s="89" t="s">
        <v>490</v>
      </c>
      <c r="E393" s="120"/>
      <c r="G393" s="131"/>
      <c r="H393" s="131"/>
    </row>
    <row r="394" spans="1:8">
      <c r="A394" s="92" t="s">
        <v>40</v>
      </c>
      <c r="B394" s="170" t="s">
        <v>813</v>
      </c>
      <c r="C394" s="174" t="s">
        <v>802</v>
      </c>
      <c r="D394" s="89" t="s">
        <v>490</v>
      </c>
      <c r="E394" s="120"/>
      <c r="G394" s="131"/>
      <c r="H394" s="131"/>
    </row>
    <row r="395" spans="1:8">
      <c r="A395" s="92" t="s">
        <v>40</v>
      </c>
      <c r="B395" s="170" t="s">
        <v>813</v>
      </c>
      <c r="C395" s="174" t="s">
        <v>803</v>
      </c>
      <c r="D395" s="89" t="s">
        <v>490</v>
      </c>
      <c r="E395" s="120"/>
      <c r="G395" s="131"/>
      <c r="H395" s="131"/>
    </row>
    <row r="396" spans="1:8">
      <c r="A396" s="92" t="s">
        <v>40</v>
      </c>
      <c r="B396" s="170" t="s">
        <v>814</v>
      </c>
      <c r="C396" s="174" t="s">
        <v>799</v>
      </c>
      <c r="D396" s="89" t="s">
        <v>491</v>
      </c>
      <c r="E396" s="120"/>
      <c r="G396" s="131"/>
      <c r="H396" s="131"/>
    </row>
    <row r="397" spans="1:8">
      <c r="A397" s="92" t="s">
        <v>40</v>
      </c>
      <c r="B397" s="170" t="s">
        <v>814</v>
      </c>
      <c r="C397" s="174" t="s">
        <v>800</v>
      </c>
      <c r="D397" s="89" t="s">
        <v>491</v>
      </c>
      <c r="E397" s="120"/>
      <c r="G397" s="131"/>
      <c r="H397" s="131"/>
    </row>
    <row r="398" spans="1:8">
      <c r="A398" s="92" t="s">
        <v>40</v>
      </c>
      <c r="B398" s="170" t="s">
        <v>814</v>
      </c>
      <c r="C398" s="174" t="s">
        <v>801</v>
      </c>
      <c r="D398" s="89" t="s">
        <v>491</v>
      </c>
      <c r="E398" s="120"/>
      <c r="G398" s="131"/>
      <c r="H398" s="131"/>
    </row>
    <row r="399" spans="1:8">
      <c r="A399" s="92" t="s">
        <v>40</v>
      </c>
      <c r="B399" s="170" t="s">
        <v>814</v>
      </c>
      <c r="C399" s="174" t="s">
        <v>802</v>
      </c>
      <c r="D399" s="89" t="s">
        <v>491</v>
      </c>
      <c r="E399" s="120"/>
      <c r="G399" s="234" t="s">
        <v>825</v>
      </c>
      <c r="H399" s="234"/>
    </row>
    <row r="400" spans="1:8" ht="13.5" thickBot="1">
      <c r="A400" s="92" t="s">
        <v>40</v>
      </c>
      <c r="B400" s="170" t="s">
        <v>814</v>
      </c>
      <c r="C400" s="174" t="s">
        <v>803</v>
      </c>
      <c r="D400" s="89" t="s">
        <v>491</v>
      </c>
      <c r="E400" s="120"/>
      <c r="G400" s="183"/>
      <c r="H400" s="180">
        <f>SUM(E341:E400)</f>
        <v>0</v>
      </c>
    </row>
    <row r="401" spans="1:8" ht="13.5" thickTop="1">
      <c r="A401" s="262"/>
      <c r="B401" s="263"/>
      <c r="C401" s="263"/>
      <c r="D401" s="263"/>
      <c r="E401" s="264"/>
      <c r="G401" s="131"/>
      <c r="H401" s="131"/>
    </row>
    <row r="402" spans="1:8" ht="15.75">
      <c r="A402" s="259" t="s">
        <v>704</v>
      </c>
      <c r="B402" s="260"/>
      <c r="C402" s="260"/>
      <c r="D402" s="260"/>
      <c r="E402" s="261"/>
      <c r="G402" s="131"/>
      <c r="H402" s="131"/>
    </row>
    <row r="403" spans="1:8">
      <c r="A403" s="240" t="s">
        <v>705</v>
      </c>
      <c r="B403" s="241"/>
      <c r="C403" s="241"/>
      <c r="D403" s="241"/>
      <c r="E403" s="242"/>
      <c r="G403" s="131"/>
      <c r="H403" s="131"/>
    </row>
    <row r="404" spans="1:8">
      <c r="A404" s="92" t="s">
        <v>41</v>
      </c>
      <c r="B404" s="169" t="s">
        <v>742</v>
      </c>
      <c r="C404" s="89"/>
      <c r="D404" s="88" t="s">
        <v>438</v>
      </c>
      <c r="E404" s="119"/>
      <c r="G404" s="131"/>
      <c r="H404" s="131"/>
    </row>
    <row r="405" spans="1:8">
      <c r="A405" s="92" t="s">
        <v>41</v>
      </c>
      <c r="B405" s="171" t="s">
        <v>734</v>
      </c>
      <c r="C405" s="89"/>
      <c r="D405" s="89" t="s">
        <v>563</v>
      </c>
      <c r="E405" s="120"/>
      <c r="G405" s="131"/>
      <c r="H405" s="131"/>
    </row>
    <row r="406" spans="1:8">
      <c r="A406" s="92" t="s">
        <v>41</v>
      </c>
      <c r="B406" s="173" t="s">
        <v>735</v>
      </c>
      <c r="C406" s="89"/>
      <c r="D406" s="89" t="s">
        <v>439</v>
      </c>
      <c r="E406" s="120"/>
      <c r="G406" s="131"/>
      <c r="H406" s="131"/>
    </row>
    <row r="407" spans="1:8">
      <c r="A407" s="92" t="s">
        <v>41</v>
      </c>
      <c r="B407" s="173" t="s">
        <v>736</v>
      </c>
      <c r="C407" s="89"/>
      <c r="D407" s="89" t="s">
        <v>440</v>
      </c>
      <c r="E407" s="120"/>
      <c r="G407" s="131"/>
      <c r="H407" s="131"/>
    </row>
    <row r="408" spans="1:8">
      <c r="A408" s="92" t="s">
        <v>41</v>
      </c>
      <c r="B408" s="173" t="s">
        <v>737</v>
      </c>
      <c r="C408" s="89"/>
      <c r="D408" s="89" t="s">
        <v>441</v>
      </c>
      <c r="E408" s="120"/>
      <c r="G408" s="131"/>
      <c r="H408" s="131"/>
    </row>
    <row r="409" spans="1:8">
      <c r="A409" s="92" t="s">
        <v>41</v>
      </c>
      <c r="B409" s="173" t="s">
        <v>738</v>
      </c>
      <c r="C409" s="89"/>
      <c r="D409" s="89" t="s">
        <v>442</v>
      </c>
      <c r="E409" s="120"/>
      <c r="G409" s="131"/>
      <c r="H409" s="131"/>
    </row>
    <row r="410" spans="1:8">
      <c r="A410" s="92" t="s">
        <v>41</v>
      </c>
      <c r="B410" s="173" t="s">
        <v>739</v>
      </c>
      <c r="C410" s="89"/>
      <c r="D410" s="89" t="s">
        <v>443</v>
      </c>
      <c r="E410" s="120"/>
      <c r="G410" s="131"/>
      <c r="H410" s="131"/>
    </row>
    <row r="411" spans="1:8">
      <c r="A411" s="92" t="s">
        <v>41</v>
      </c>
      <c r="B411" s="173" t="s">
        <v>740</v>
      </c>
      <c r="C411" s="89"/>
      <c r="D411" s="89" t="s">
        <v>444</v>
      </c>
      <c r="E411" s="120"/>
      <c r="G411" s="131"/>
      <c r="H411" s="131"/>
    </row>
    <row r="412" spans="1:8">
      <c r="A412" s="92" t="s">
        <v>41</v>
      </c>
      <c r="B412" s="173" t="s">
        <v>741</v>
      </c>
      <c r="C412" s="89"/>
      <c r="D412" s="89" t="s">
        <v>888</v>
      </c>
      <c r="E412" s="120"/>
      <c r="G412" s="131"/>
      <c r="H412" s="131"/>
    </row>
    <row r="413" spans="1:8">
      <c r="A413" s="240" t="s">
        <v>706</v>
      </c>
      <c r="B413" s="241"/>
      <c r="C413" s="241"/>
      <c r="D413" s="241"/>
      <c r="E413" s="242"/>
      <c r="G413" s="158" t="s">
        <v>584</v>
      </c>
      <c r="H413" s="159"/>
    </row>
    <row r="414" spans="1:8">
      <c r="A414" s="92" t="s">
        <v>41</v>
      </c>
      <c r="B414" s="170" t="s">
        <v>743</v>
      </c>
      <c r="C414" s="89"/>
      <c r="D414" s="89" t="s">
        <v>618</v>
      </c>
      <c r="E414" s="120"/>
      <c r="G414" s="156" t="s">
        <v>583</v>
      </c>
      <c r="H414" s="165">
        <f>E404+E405+E406+E407+E408+E409+E410+E411</f>
        <v>0</v>
      </c>
    </row>
    <row r="415" spans="1:8">
      <c r="A415" s="92" t="s">
        <v>41</v>
      </c>
      <c r="B415" s="170" t="s">
        <v>744</v>
      </c>
      <c r="C415" s="89"/>
      <c r="D415" s="89" t="s">
        <v>446</v>
      </c>
      <c r="E415" s="120"/>
      <c r="G415" s="156" t="s">
        <v>575</v>
      </c>
      <c r="H415" s="165">
        <f>E412</f>
        <v>0</v>
      </c>
    </row>
    <row r="416" spans="1:8">
      <c r="A416" s="92" t="s">
        <v>41</v>
      </c>
      <c r="B416" s="170" t="s">
        <v>745</v>
      </c>
      <c r="C416" s="89"/>
      <c r="D416" s="89" t="s">
        <v>449</v>
      </c>
      <c r="E416" s="120"/>
      <c r="G416" s="156"/>
      <c r="H416" s="165"/>
    </row>
    <row r="417" spans="1:8">
      <c r="A417" s="92" t="s">
        <v>41</v>
      </c>
      <c r="B417" s="170" t="s">
        <v>746</v>
      </c>
      <c r="C417" s="89"/>
      <c r="D417" s="89" t="s">
        <v>450</v>
      </c>
      <c r="E417" s="120"/>
      <c r="G417" s="156" t="s">
        <v>576</v>
      </c>
      <c r="H417" s="165">
        <f>E414+E415+E417</f>
        <v>0</v>
      </c>
    </row>
    <row r="418" spans="1:8">
      <c r="A418" s="240" t="s">
        <v>707</v>
      </c>
      <c r="B418" s="241"/>
      <c r="C418" s="241"/>
      <c r="D418" s="241"/>
      <c r="E418" s="242"/>
      <c r="G418" s="156" t="s">
        <v>577</v>
      </c>
      <c r="H418" s="165">
        <f>E416</f>
        <v>0</v>
      </c>
    </row>
    <row r="419" spans="1:8">
      <c r="A419" s="92" t="s">
        <v>41</v>
      </c>
      <c r="B419" s="170" t="s">
        <v>747</v>
      </c>
      <c r="C419" s="89"/>
      <c r="D419" s="89" t="s">
        <v>451</v>
      </c>
      <c r="E419" s="120"/>
      <c r="G419" s="156"/>
      <c r="H419" s="165"/>
    </row>
    <row r="420" spans="1:8">
      <c r="A420" s="92" t="s">
        <v>41</v>
      </c>
      <c r="B420" s="170" t="s">
        <v>748</v>
      </c>
      <c r="C420" s="89"/>
      <c r="D420" s="89" t="s">
        <v>562</v>
      </c>
      <c r="E420" s="120"/>
      <c r="G420" s="156" t="s">
        <v>578</v>
      </c>
      <c r="H420" s="165">
        <f>E419+E420+E421+E422</f>
        <v>0</v>
      </c>
    </row>
    <row r="421" spans="1:8">
      <c r="A421" s="92" t="s">
        <v>41</v>
      </c>
      <c r="B421" s="170" t="s">
        <v>749</v>
      </c>
      <c r="C421" s="89"/>
      <c r="D421" s="89" t="s">
        <v>452</v>
      </c>
      <c r="E421" s="120"/>
      <c r="G421" s="164"/>
      <c r="H421" s="155"/>
    </row>
    <row r="422" spans="1:8" ht="13.5" thickBot="1">
      <c r="A422" s="92" t="s">
        <v>41</v>
      </c>
      <c r="B422" s="170" t="s">
        <v>750</v>
      </c>
      <c r="C422" s="89"/>
      <c r="D422" s="89" t="s">
        <v>619</v>
      </c>
      <c r="E422" s="120"/>
      <c r="G422" s="157" t="s">
        <v>579</v>
      </c>
      <c r="H422" s="160">
        <f>H414+H415-H417-H418-H420</f>
        <v>0</v>
      </c>
    </row>
    <row r="423" spans="1:8" ht="13.5" thickTop="1">
      <c r="A423" s="240" t="s">
        <v>708</v>
      </c>
      <c r="B423" s="241"/>
      <c r="C423" s="241"/>
      <c r="D423" s="241"/>
      <c r="E423" s="242"/>
      <c r="G423" s="131"/>
      <c r="H423" s="131"/>
    </row>
    <row r="424" spans="1:8">
      <c r="A424" s="92" t="s">
        <v>41</v>
      </c>
      <c r="B424" s="170" t="s">
        <v>751</v>
      </c>
      <c r="C424" s="89"/>
      <c r="D424" s="89" t="s">
        <v>620</v>
      </c>
      <c r="E424" s="120"/>
      <c r="G424" s="131"/>
      <c r="H424" s="131"/>
    </row>
    <row r="425" spans="1:8">
      <c r="A425" s="92" t="s">
        <v>41</v>
      </c>
      <c r="B425" s="170" t="s">
        <v>752</v>
      </c>
      <c r="C425" s="89"/>
      <c r="D425" s="89" t="s">
        <v>889</v>
      </c>
      <c r="E425" s="120"/>
      <c r="G425" s="131"/>
      <c r="H425" s="131"/>
    </row>
    <row r="426" spans="1:8">
      <c r="A426" s="92" t="s">
        <v>41</v>
      </c>
      <c r="B426" s="170" t="s">
        <v>753</v>
      </c>
      <c r="C426" s="89"/>
      <c r="D426" s="89" t="s">
        <v>454</v>
      </c>
      <c r="E426" s="120"/>
      <c r="G426" s="131"/>
      <c r="H426" s="131"/>
    </row>
    <row r="427" spans="1:8">
      <c r="A427" s="92" t="s">
        <v>41</v>
      </c>
      <c r="B427" s="170" t="s">
        <v>754</v>
      </c>
      <c r="C427" s="89"/>
      <c r="D427" s="89" t="s">
        <v>621</v>
      </c>
      <c r="E427" s="120"/>
      <c r="G427" s="131"/>
      <c r="H427" s="131"/>
    </row>
    <row r="428" spans="1:8">
      <c r="A428" s="92" t="s">
        <v>41</v>
      </c>
      <c r="B428" s="170" t="s">
        <v>755</v>
      </c>
      <c r="C428" s="89"/>
      <c r="D428" s="89" t="s">
        <v>455</v>
      </c>
      <c r="E428" s="120"/>
      <c r="G428" s="131"/>
      <c r="H428" s="131"/>
    </row>
    <row r="429" spans="1:8">
      <c r="A429" s="92" t="s">
        <v>41</v>
      </c>
      <c r="B429" s="170" t="s">
        <v>756</v>
      </c>
      <c r="C429" s="89"/>
      <c r="D429" s="89" t="s">
        <v>456</v>
      </c>
      <c r="E429" s="120"/>
      <c r="G429" s="131"/>
      <c r="H429" s="131"/>
    </row>
    <row r="430" spans="1:8">
      <c r="A430" s="92" t="s">
        <v>41</v>
      </c>
      <c r="B430" s="170" t="s">
        <v>757</v>
      </c>
      <c r="C430" s="89"/>
      <c r="D430" s="89" t="s">
        <v>622</v>
      </c>
      <c r="E430" s="120"/>
      <c r="G430" s="131"/>
      <c r="H430" s="131"/>
    </row>
    <row r="431" spans="1:8">
      <c r="A431" s="92" t="s">
        <v>41</v>
      </c>
      <c r="B431" s="170" t="s">
        <v>758</v>
      </c>
      <c r="C431" s="89"/>
      <c r="D431" s="89" t="s">
        <v>458</v>
      </c>
      <c r="E431" s="120"/>
      <c r="G431" s="131"/>
      <c r="H431" s="131"/>
    </row>
    <row r="432" spans="1:8">
      <c r="A432" s="92" t="s">
        <v>41</v>
      </c>
      <c r="B432" s="170" t="s">
        <v>759</v>
      </c>
      <c r="C432" s="89"/>
      <c r="D432" s="89" t="s">
        <v>623</v>
      </c>
      <c r="E432" s="120"/>
      <c r="G432" s="131"/>
      <c r="H432" s="131"/>
    </row>
    <row r="433" spans="1:8">
      <c r="A433" s="92" t="s">
        <v>41</v>
      </c>
      <c r="B433" s="170" t="s">
        <v>760</v>
      </c>
      <c r="C433" s="89"/>
      <c r="D433" s="89" t="s">
        <v>460</v>
      </c>
      <c r="E433" s="120"/>
      <c r="G433" s="131"/>
      <c r="H433" s="131"/>
    </row>
    <row r="434" spans="1:8">
      <c r="A434" s="92" t="s">
        <v>41</v>
      </c>
      <c r="B434" s="170" t="s">
        <v>761</v>
      </c>
      <c r="C434" s="89"/>
      <c r="D434" s="89" t="s">
        <v>461</v>
      </c>
      <c r="E434" s="120"/>
      <c r="G434" s="131"/>
      <c r="H434" s="131"/>
    </row>
    <row r="435" spans="1:8">
      <c r="A435" s="92" t="s">
        <v>41</v>
      </c>
      <c r="B435" s="170" t="s">
        <v>762</v>
      </c>
      <c r="C435" s="89"/>
      <c r="D435" s="89" t="s">
        <v>624</v>
      </c>
      <c r="E435" s="120"/>
      <c r="G435" s="131"/>
      <c r="H435" s="131"/>
    </row>
    <row r="436" spans="1:8">
      <c r="A436" s="92" t="s">
        <v>41</v>
      </c>
      <c r="B436" s="170" t="s">
        <v>763</v>
      </c>
      <c r="C436" s="89"/>
      <c r="D436" s="89" t="s">
        <v>463</v>
      </c>
      <c r="E436" s="120"/>
      <c r="G436" s="131"/>
      <c r="H436" s="131"/>
    </row>
    <row r="437" spans="1:8">
      <c r="A437" s="92" t="s">
        <v>41</v>
      </c>
      <c r="B437" s="170" t="s">
        <v>764</v>
      </c>
      <c r="C437" s="89"/>
      <c r="D437" s="89" t="s">
        <v>625</v>
      </c>
      <c r="E437" s="120"/>
      <c r="G437" s="131"/>
      <c r="H437" s="131"/>
    </row>
    <row r="438" spans="1:8">
      <c r="A438" s="92" t="s">
        <v>41</v>
      </c>
      <c r="B438" s="170" t="s">
        <v>765</v>
      </c>
      <c r="C438" s="89"/>
      <c r="D438" s="89" t="s">
        <v>465</v>
      </c>
      <c r="E438" s="120"/>
      <c r="G438" s="131"/>
      <c r="H438" s="131"/>
    </row>
    <row r="439" spans="1:8">
      <c r="A439" s="92" t="s">
        <v>41</v>
      </c>
      <c r="B439" s="170" t="s">
        <v>766</v>
      </c>
      <c r="C439" s="89"/>
      <c r="D439" s="89" t="s">
        <v>466</v>
      </c>
      <c r="E439" s="120"/>
      <c r="G439" s="131"/>
      <c r="H439" s="131"/>
    </row>
    <row r="440" spans="1:8">
      <c r="A440" s="92" t="s">
        <v>41</v>
      </c>
      <c r="B440" s="170" t="s">
        <v>767</v>
      </c>
      <c r="C440" s="89"/>
      <c r="D440" s="89" t="s">
        <v>467</v>
      </c>
      <c r="E440" s="120"/>
      <c r="G440" s="131"/>
      <c r="H440" s="131"/>
    </row>
    <row r="441" spans="1:8">
      <c r="A441" s="92" t="s">
        <v>41</v>
      </c>
      <c r="B441" s="170" t="s">
        <v>768</v>
      </c>
      <c r="C441" s="89"/>
      <c r="D441" s="89" t="s">
        <v>626</v>
      </c>
      <c r="E441" s="120"/>
      <c r="G441" s="131"/>
      <c r="H441" s="131"/>
    </row>
    <row r="442" spans="1:8">
      <c r="A442" s="92" t="s">
        <v>41</v>
      </c>
      <c r="B442" s="170" t="s">
        <v>769</v>
      </c>
      <c r="C442" s="89"/>
      <c r="D442" s="89" t="s">
        <v>627</v>
      </c>
      <c r="E442" s="120"/>
      <c r="G442" s="131"/>
      <c r="H442" s="131"/>
    </row>
    <row r="443" spans="1:8">
      <c r="A443" s="92" t="s">
        <v>41</v>
      </c>
      <c r="B443" s="170" t="s">
        <v>770</v>
      </c>
      <c r="C443" s="89"/>
      <c r="D443" s="89" t="s">
        <v>628</v>
      </c>
      <c r="E443" s="120"/>
      <c r="G443" s="131"/>
      <c r="H443" s="131"/>
    </row>
    <row r="444" spans="1:8">
      <c r="A444" s="92" t="s">
        <v>41</v>
      </c>
      <c r="B444" s="170" t="s">
        <v>771</v>
      </c>
      <c r="C444" s="89"/>
      <c r="D444" s="89" t="s">
        <v>629</v>
      </c>
      <c r="E444" s="120"/>
      <c r="G444" s="131"/>
      <c r="H444" s="131"/>
    </row>
    <row r="445" spans="1:8">
      <c r="A445" s="92" t="s">
        <v>41</v>
      </c>
      <c r="B445" s="170" t="s">
        <v>772</v>
      </c>
      <c r="C445" s="89"/>
      <c r="D445" s="89" t="s">
        <v>630</v>
      </c>
      <c r="E445" s="120"/>
      <c r="G445" s="131"/>
      <c r="H445" s="131"/>
    </row>
    <row r="446" spans="1:8">
      <c r="A446" s="92" t="s">
        <v>41</v>
      </c>
      <c r="B446" s="170" t="s">
        <v>773</v>
      </c>
      <c r="C446" s="89"/>
      <c r="D446" s="89" t="s">
        <v>472</v>
      </c>
      <c r="E446" s="120"/>
      <c r="G446" s="131"/>
      <c r="H446" s="131"/>
    </row>
    <row r="447" spans="1:8">
      <c r="A447" s="92" t="s">
        <v>41</v>
      </c>
      <c r="B447" s="170" t="s">
        <v>774</v>
      </c>
      <c r="C447" s="89"/>
      <c r="D447" s="89" t="s">
        <v>631</v>
      </c>
      <c r="E447" s="120"/>
      <c r="G447" s="131"/>
      <c r="H447" s="131"/>
    </row>
    <row r="448" spans="1:8">
      <c r="A448" s="92" t="s">
        <v>41</v>
      </c>
      <c r="B448" s="170" t="s">
        <v>775</v>
      </c>
      <c r="C448" s="89"/>
      <c r="D448" s="89" t="s">
        <v>632</v>
      </c>
      <c r="E448" s="120"/>
      <c r="G448" s="131"/>
      <c r="H448" s="131"/>
    </row>
    <row r="449" spans="1:8">
      <c r="A449" s="92" t="s">
        <v>41</v>
      </c>
      <c r="B449" s="170" t="s">
        <v>776</v>
      </c>
      <c r="C449" s="89"/>
      <c r="D449" s="89" t="s">
        <v>475</v>
      </c>
      <c r="E449" s="120"/>
      <c r="G449" s="131"/>
      <c r="H449" s="131"/>
    </row>
    <row r="450" spans="1:8">
      <c r="A450" s="92" t="s">
        <v>41</v>
      </c>
      <c r="B450" s="170" t="s">
        <v>777</v>
      </c>
      <c r="C450" s="89"/>
      <c r="D450" s="89" t="s">
        <v>476</v>
      </c>
      <c r="E450" s="120"/>
      <c r="G450" s="131"/>
      <c r="H450" s="131"/>
    </row>
    <row r="451" spans="1:8">
      <c r="A451" s="92" t="s">
        <v>41</v>
      </c>
      <c r="B451" s="170" t="s">
        <v>778</v>
      </c>
      <c r="C451" s="89"/>
      <c r="D451" s="89" t="s">
        <v>477</v>
      </c>
      <c r="E451" s="120"/>
      <c r="G451" s="131"/>
      <c r="H451" s="131"/>
    </row>
    <row r="452" spans="1:8">
      <c r="A452" s="92" t="s">
        <v>41</v>
      </c>
      <c r="B452" s="170" t="s">
        <v>779</v>
      </c>
      <c r="C452" s="89"/>
      <c r="D452" s="89" t="s">
        <v>478</v>
      </c>
      <c r="E452" s="120"/>
      <c r="G452" s="131"/>
      <c r="H452" s="131"/>
    </row>
    <row r="453" spans="1:8">
      <c r="A453" s="92" t="s">
        <v>41</v>
      </c>
      <c r="B453" s="170" t="s">
        <v>780</v>
      </c>
      <c r="C453" s="89"/>
      <c r="D453" s="89" t="s">
        <v>633</v>
      </c>
      <c r="E453" s="120"/>
      <c r="G453" s="131"/>
      <c r="H453" s="131"/>
    </row>
    <row r="454" spans="1:8">
      <c r="A454" s="92" t="s">
        <v>41</v>
      </c>
      <c r="B454" s="170" t="s">
        <v>781</v>
      </c>
      <c r="C454" s="89"/>
      <c r="D454" s="89" t="s">
        <v>480</v>
      </c>
      <c r="E454" s="120"/>
      <c r="G454" s="131"/>
      <c r="H454" s="131"/>
    </row>
    <row r="455" spans="1:8">
      <c r="A455" s="92" t="s">
        <v>41</v>
      </c>
      <c r="B455" s="170" t="s">
        <v>782</v>
      </c>
      <c r="C455" s="89"/>
      <c r="D455" s="89" t="s">
        <v>481</v>
      </c>
      <c r="E455" s="120"/>
      <c r="G455" s="131"/>
      <c r="H455" s="131"/>
    </row>
    <row r="456" spans="1:8">
      <c r="A456" s="92" t="s">
        <v>41</v>
      </c>
      <c r="B456" s="170" t="s">
        <v>783</v>
      </c>
      <c r="C456" s="89"/>
      <c r="D456" s="89" t="s">
        <v>482</v>
      </c>
      <c r="E456" s="120"/>
      <c r="G456" s="131"/>
      <c r="H456" s="131"/>
    </row>
    <row r="457" spans="1:8">
      <c r="A457" s="92" t="s">
        <v>41</v>
      </c>
      <c r="B457" s="170" t="s">
        <v>784</v>
      </c>
      <c r="C457" s="89"/>
      <c r="D457" s="89" t="s">
        <v>483</v>
      </c>
      <c r="E457" s="120"/>
      <c r="G457" s="131"/>
      <c r="H457" s="131"/>
    </row>
    <row r="458" spans="1:8">
      <c r="A458" s="92" t="s">
        <v>41</v>
      </c>
      <c r="B458" s="170" t="s">
        <v>785</v>
      </c>
      <c r="C458" s="89"/>
      <c r="D458" s="89" t="s">
        <v>484</v>
      </c>
      <c r="E458" s="120"/>
      <c r="G458" s="131"/>
      <c r="H458" s="131"/>
    </row>
    <row r="459" spans="1:8">
      <c r="A459" s="92" t="s">
        <v>41</v>
      </c>
      <c r="B459" s="170" t="s">
        <v>786</v>
      </c>
      <c r="C459" s="89"/>
      <c r="D459" s="89" t="s">
        <v>634</v>
      </c>
      <c r="E459" s="120"/>
      <c r="G459" s="131"/>
      <c r="H459" s="131"/>
    </row>
    <row r="460" spans="1:8">
      <c r="A460" s="92" t="s">
        <v>41</v>
      </c>
      <c r="B460" s="170" t="s">
        <v>787</v>
      </c>
      <c r="C460" s="89"/>
      <c r="D460" s="89" t="s">
        <v>635</v>
      </c>
      <c r="E460" s="120"/>
      <c r="G460" s="131"/>
      <c r="H460" s="131"/>
    </row>
    <row r="461" spans="1:8">
      <c r="A461" s="92" t="s">
        <v>41</v>
      </c>
      <c r="B461" s="170" t="s">
        <v>788</v>
      </c>
      <c r="C461" s="89"/>
      <c r="D461" s="89" t="s">
        <v>487</v>
      </c>
      <c r="E461" s="120"/>
      <c r="G461" s="131"/>
      <c r="H461" s="131"/>
    </row>
    <row r="462" spans="1:8">
      <c r="A462" s="92" t="s">
        <v>41</v>
      </c>
      <c r="B462" s="170" t="s">
        <v>789</v>
      </c>
      <c r="C462" s="89"/>
      <c r="D462" s="89" t="s">
        <v>637</v>
      </c>
      <c r="E462" s="120"/>
      <c r="G462" s="131"/>
      <c r="H462" s="131"/>
    </row>
    <row r="463" spans="1:8">
      <c r="A463" s="92" t="s">
        <v>41</v>
      </c>
      <c r="B463" s="170" t="s">
        <v>790</v>
      </c>
      <c r="C463" s="89"/>
      <c r="D463" s="89" t="s">
        <v>636</v>
      </c>
      <c r="E463" s="120"/>
      <c r="G463" s="131"/>
      <c r="H463" s="131"/>
    </row>
    <row r="464" spans="1:8">
      <c r="A464" s="92" t="s">
        <v>41</v>
      </c>
      <c r="B464" s="170" t="s">
        <v>791</v>
      </c>
      <c r="C464" s="89"/>
      <c r="D464" s="89" t="s">
        <v>638</v>
      </c>
      <c r="E464" s="120"/>
      <c r="G464" s="131"/>
      <c r="H464" s="131"/>
    </row>
    <row r="465" spans="1:8">
      <c r="A465" s="92" t="s">
        <v>41</v>
      </c>
      <c r="B465" s="170" t="s">
        <v>792</v>
      </c>
      <c r="C465" s="89"/>
      <c r="D465" s="89" t="s">
        <v>639</v>
      </c>
      <c r="E465" s="120"/>
      <c r="G465" s="131"/>
      <c r="H465" s="131"/>
    </row>
    <row r="466" spans="1:8">
      <c r="A466" s="92" t="s">
        <v>41</v>
      </c>
      <c r="B466" s="170" t="s">
        <v>793</v>
      </c>
      <c r="C466" s="89"/>
      <c r="D466" s="89" t="s">
        <v>640</v>
      </c>
      <c r="E466" s="120"/>
      <c r="G466" s="131"/>
      <c r="H466" s="131"/>
    </row>
    <row r="467" spans="1:8">
      <c r="A467" s="92" t="s">
        <v>41</v>
      </c>
      <c r="B467" s="170" t="s">
        <v>794</v>
      </c>
      <c r="C467" s="89"/>
      <c r="D467" s="89" t="s">
        <v>641</v>
      </c>
      <c r="E467" s="120"/>
      <c r="G467" s="131"/>
      <c r="H467" s="131"/>
    </row>
    <row r="468" spans="1:8">
      <c r="A468" s="92" t="s">
        <v>41</v>
      </c>
      <c r="B468" s="170" t="s">
        <v>795</v>
      </c>
      <c r="C468" s="89"/>
      <c r="D468" s="89" t="s">
        <v>642</v>
      </c>
      <c r="E468" s="120"/>
      <c r="G468" s="131"/>
      <c r="H468" s="131"/>
    </row>
    <row r="469" spans="1:8">
      <c r="A469" s="92" t="s">
        <v>41</v>
      </c>
      <c r="B469" s="170" t="s">
        <v>796</v>
      </c>
      <c r="C469" s="89"/>
      <c r="D469" s="89" t="s">
        <v>643</v>
      </c>
      <c r="E469" s="120"/>
      <c r="G469" s="234" t="s">
        <v>824</v>
      </c>
      <c r="H469" s="234"/>
    </row>
    <row r="470" spans="1:8" ht="13.5" thickBot="1">
      <c r="A470" s="92" t="s">
        <v>41</v>
      </c>
      <c r="B470" s="170" t="s">
        <v>797</v>
      </c>
      <c r="C470" s="89"/>
      <c r="D470" s="89" t="s">
        <v>644</v>
      </c>
      <c r="E470" s="120"/>
      <c r="G470" s="183"/>
      <c r="H470" s="180">
        <f>SUM(E424:E470)</f>
        <v>0</v>
      </c>
    </row>
    <row r="471" spans="1:8" ht="13.5" thickTop="1">
      <c r="A471" s="240" t="s">
        <v>709</v>
      </c>
      <c r="B471" s="241"/>
      <c r="C471" s="241"/>
      <c r="D471" s="241"/>
      <c r="E471" s="242"/>
      <c r="G471" s="131"/>
      <c r="H471" s="131"/>
    </row>
    <row r="472" spans="1:8">
      <c r="A472" s="92" t="s">
        <v>41</v>
      </c>
      <c r="B472" s="173" t="s">
        <v>798</v>
      </c>
      <c r="C472" s="174" t="s">
        <v>799</v>
      </c>
      <c r="D472" s="89" t="s">
        <v>645</v>
      </c>
      <c r="E472" s="120"/>
      <c r="G472" s="131"/>
      <c r="H472" s="131"/>
    </row>
    <row r="473" spans="1:8">
      <c r="A473" s="92" t="s">
        <v>41</v>
      </c>
      <c r="B473" s="173" t="s">
        <v>798</v>
      </c>
      <c r="C473" s="174" t="s">
        <v>800</v>
      </c>
      <c r="D473" s="89" t="s">
        <v>645</v>
      </c>
      <c r="E473" s="120"/>
      <c r="G473" s="131"/>
      <c r="H473" s="131"/>
    </row>
    <row r="474" spans="1:8">
      <c r="A474" s="92" t="s">
        <v>41</v>
      </c>
      <c r="B474" s="173" t="s">
        <v>798</v>
      </c>
      <c r="C474" s="174" t="s">
        <v>801</v>
      </c>
      <c r="D474" s="89" t="s">
        <v>488</v>
      </c>
      <c r="E474" s="120"/>
      <c r="G474" s="131"/>
      <c r="H474" s="131"/>
    </row>
    <row r="475" spans="1:8">
      <c r="A475" s="92" t="s">
        <v>41</v>
      </c>
      <c r="B475" s="173" t="s">
        <v>798</v>
      </c>
      <c r="C475" s="174" t="s">
        <v>802</v>
      </c>
      <c r="D475" s="89" t="s">
        <v>488</v>
      </c>
      <c r="E475" s="120"/>
      <c r="G475" s="131"/>
      <c r="H475" s="131"/>
    </row>
    <row r="476" spans="1:8">
      <c r="A476" s="92" t="s">
        <v>41</v>
      </c>
      <c r="B476" s="173" t="s">
        <v>798</v>
      </c>
      <c r="C476" s="174" t="s">
        <v>803</v>
      </c>
      <c r="D476" s="89" t="s">
        <v>488</v>
      </c>
      <c r="E476" s="120"/>
      <c r="G476" s="131"/>
      <c r="H476" s="131"/>
    </row>
    <row r="477" spans="1:8">
      <c r="A477" s="92" t="s">
        <v>41</v>
      </c>
      <c r="B477" s="173" t="s">
        <v>804</v>
      </c>
      <c r="C477" s="174" t="s">
        <v>799</v>
      </c>
      <c r="D477" s="89" t="s">
        <v>469</v>
      </c>
      <c r="E477" s="120"/>
      <c r="G477" s="131"/>
      <c r="H477" s="131"/>
    </row>
    <row r="478" spans="1:8">
      <c r="A478" s="92" t="s">
        <v>41</v>
      </c>
      <c r="B478" s="173" t="s">
        <v>804</v>
      </c>
      <c r="C478" s="174" t="s">
        <v>800</v>
      </c>
      <c r="D478" s="89" t="s">
        <v>469</v>
      </c>
      <c r="E478" s="120"/>
      <c r="G478" s="131"/>
      <c r="H478" s="131"/>
    </row>
    <row r="479" spans="1:8">
      <c r="A479" s="92" t="s">
        <v>41</v>
      </c>
      <c r="B479" s="173" t="s">
        <v>804</v>
      </c>
      <c r="C479" s="174" t="s">
        <v>801</v>
      </c>
      <c r="D479" s="89" t="s">
        <v>469</v>
      </c>
      <c r="E479" s="120"/>
      <c r="G479" s="131"/>
      <c r="H479" s="131"/>
    </row>
    <row r="480" spans="1:8">
      <c r="A480" s="92" t="s">
        <v>41</v>
      </c>
      <c r="B480" s="173" t="s">
        <v>804</v>
      </c>
      <c r="C480" s="174" t="s">
        <v>802</v>
      </c>
      <c r="D480" s="89" t="s">
        <v>469</v>
      </c>
      <c r="E480" s="120"/>
      <c r="G480" s="131"/>
      <c r="H480" s="131"/>
    </row>
    <row r="481" spans="1:8">
      <c r="A481" s="92" t="s">
        <v>41</v>
      </c>
      <c r="B481" s="173" t="s">
        <v>804</v>
      </c>
      <c r="C481" s="174" t="s">
        <v>803</v>
      </c>
      <c r="D481" s="89" t="s">
        <v>469</v>
      </c>
      <c r="E481" s="120"/>
      <c r="G481" s="131"/>
      <c r="H481" s="131"/>
    </row>
    <row r="482" spans="1:8">
      <c r="A482" s="92" t="s">
        <v>41</v>
      </c>
      <c r="B482" s="173" t="s">
        <v>805</v>
      </c>
      <c r="C482" s="174" t="s">
        <v>799</v>
      </c>
      <c r="D482" s="89" t="s">
        <v>470</v>
      </c>
      <c r="E482" s="120"/>
      <c r="G482" s="131"/>
      <c r="H482" s="131"/>
    </row>
    <row r="483" spans="1:8">
      <c r="A483" s="92" t="s">
        <v>41</v>
      </c>
      <c r="B483" s="173" t="s">
        <v>805</v>
      </c>
      <c r="C483" s="174" t="s">
        <v>800</v>
      </c>
      <c r="D483" s="89" t="s">
        <v>470</v>
      </c>
      <c r="E483" s="120"/>
      <c r="G483" s="131"/>
      <c r="H483" s="131"/>
    </row>
    <row r="484" spans="1:8">
      <c r="A484" s="92" t="s">
        <v>41</v>
      </c>
      <c r="B484" s="173" t="s">
        <v>805</v>
      </c>
      <c r="C484" s="174" t="s">
        <v>801</v>
      </c>
      <c r="D484" s="89" t="s">
        <v>470</v>
      </c>
      <c r="E484" s="120"/>
      <c r="G484" s="131"/>
      <c r="H484" s="131"/>
    </row>
    <row r="485" spans="1:8">
      <c r="A485" s="92" t="s">
        <v>41</v>
      </c>
      <c r="B485" s="173" t="s">
        <v>805</v>
      </c>
      <c r="C485" s="174" t="s">
        <v>802</v>
      </c>
      <c r="D485" s="89" t="s">
        <v>470</v>
      </c>
      <c r="E485" s="120"/>
      <c r="G485" s="131"/>
      <c r="H485" s="131"/>
    </row>
    <row r="486" spans="1:8">
      <c r="A486" s="92" t="s">
        <v>41</v>
      </c>
      <c r="B486" s="173" t="s">
        <v>805</v>
      </c>
      <c r="C486" s="174" t="s">
        <v>803</v>
      </c>
      <c r="D486" s="89" t="s">
        <v>470</v>
      </c>
      <c r="E486" s="120"/>
      <c r="G486" s="131"/>
      <c r="H486" s="131"/>
    </row>
    <row r="487" spans="1:8">
      <c r="A487" s="92" t="s">
        <v>41</v>
      </c>
      <c r="B487" s="173" t="s">
        <v>806</v>
      </c>
      <c r="C487" s="174" t="s">
        <v>799</v>
      </c>
      <c r="D487" s="89" t="s">
        <v>471</v>
      </c>
      <c r="E487" s="120"/>
      <c r="G487" s="131"/>
      <c r="H487" s="131"/>
    </row>
    <row r="488" spans="1:8">
      <c r="A488" s="92" t="s">
        <v>41</v>
      </c>
      <c r="B488" s="173" t="s">
        <v>806</v>
      </c>
      <c r="C488" s="174" t="s">
        <v>800</v>
      </c>
      <c r="D488" s="89" t="s">
        <v>471</v>
      </c>
      <c r="E488" s="120"/>
      <c r="G488" s="131"/>
      <c r="H488" s="131"/>
    </row>
    <row r="489" spans="1:8">
      <c r="A489" s="92" t="s">
        <v>41</v>
      </c>
      <c r="B489" s="173" t="s">
        <v>806</v>
      </c>
      <c r="C489" s="174" t="s">
        <v>801</v>
      </c>
      <c r="D489" s="89" t="s">
        <v>471</v>
      </c>
      <c r="E489" s="120"/>
      <c r="G489" s="131"/>
      <c r="H489" s="131"/>
    </row>
    <row r="490" spans="1:8">
      <c r="A490" s="92" t="s">
        <v>41</v>
      </c>
      <c r="B490" s="173" t="s">
        <v>806</v>
      </c>
      <c r="C490" s="174" t="s">
        <v>802</v>
      </c>
      <c r="D490" s="89" t="s">
        <v>471</v>
      </c>
      <c r="E490" s="120"/>
      <c r="G490" s="131"/>
      <c r="H490" s="131"/>
    </row>
    <row r="491" spans="1:8">
      <c r="A491" s="92" t="s">
        <v>41</v>
      </c>
      <c r="B491" s="173" t="s">
        <v>806</v>
      </c>
      <c r="C491" s="174" t="s">
        <v>803</v>
      </c>
      <c r="D491" s="89" t="s">
        <v>471</v>
      </c>
      <c r="E491" s="120"/>
      <c r="G491" s="131"/>
      <c r="H491" s="131"/>
    </row>
    <row r="492" spans="1:8">
      <c r="A492" s="92" t="s">
        <v>41</v>
      </c>
      <c r="B492" s="173" t="s">
        <v>807</v>
      </c>
      <c r="C492" s="174" t="s">
        <v>799</v>
      </c>
      <c r="D492" s="89" t="s">
        <v>472</v>
      </c>
      <c r="E492" s="120"/>
      <c r="G492" s="131"/>
      <c r="H492" s="131"/>
    </row>
    <row r="493" spans="1:8">
      <c r="A493" s="92" t="s">
        <v>41</v>
      </c>
      <c r="B493" s="173" t="s">
        <v>807</v>
      </c>
      <c r="C493" s="174" t="s">
        <v>800</v>
      </c>
      <c r="D493" s="89" t="s">
        <v>472</v>
      </c>
      <c r="E493" s="120"/>
      <c r="G493" s="131"/>
      <c r="H493" s="131"/>
    </row>
    <row r="494" spans="1:8">
      <c r="A494" s="92" t="s">
        <v>41</v>
      </c>
      <c r="B494" s="173" t="s">
        <v>807</v>
      </c>
      <c r="C494" s="174" t="s">
        <v>801</v>
      </c>
      <c r="D494" s="89" t="s">
        <v>472</v>
      </c>
      <c r="E494" s="120"/>
      <c r="G494" s="131"/>
      <c r="H494" s="131"/>
    </row>
    <row r="495" spans="1:8">
      <c r="A495" s="92" t="s">
        <v>41</v>
      </c>
      <c r="B495" s="173" t="s">
        <v>807</v>
      </c>
      <c r="C495" s="174" t="s">
        <v>802</v>
      </c>
      <c r="D495" s="89" t="s">
        <v>472</v>
      </c>
      <c r="E495" s="120"/>
      <c r="G495" s="131"/>
      <c r="H495" s="131"/>
    </row>
    <row r="496" spans="1:8">
      <c r="A496" s="92" t="s">
        <v>41</v>
      </c>
      <c r="B496" s="173" t="s">
        <v>807</v>
      </c>
      <c r="C496" s="174" t="s">
        <v>803</v>
      </c>
      <c r="D496" s="89" t="s">
        <v>472</v>
      </c>
      <c r="E496" s="120"/>
      <c r="G496" s="131"/>
      <c r="H496" s="131"/>
    </row>
    <row r="497" spans="1:8">
      <c r="A497" s="92" t="s">
        <v>41</v>
      </c>
      <c r="B497" s="173" t="s">
        <v>808</v>
      </c>
      <c r="C497" s="174" t="s">
        <v>799</v>
      </c>
      <c r="D497" s="89" t="s">
        <v>473</v>
      </c>
      <c r="E497" s="120"/>
      <c r="G497" s="131"/>
      <c r="H497" s="131"/>
    </row>
    <row r="498" spans="1:8">
      <c r="A498" s="92" t="s">
        <v>41</v>
      </c>
      <c r="B498" s="173" t="s">
        <v>808</v>
      </c>
      <c r="C498" s="174" t="s">
        <v>800</v>
      </c>
      <c r="D498" s="89" t="s">
        <v>473</v>
      </c>
      <c r="E498" s="120"/>
      <c r="G498" s="131"/>
      <c r="H498" s="131"/>
    </row>
    <row r="499" spans="1:8">
      <c r="A499" s="92" t="s">
        <v>41</v>
      </c>
      <c r="B499" s="173" t="s">
        <v>808</v>
      </c>
      <c r="C499" s="174" t="s">
        <v>801</v>
      </c>
      <c r="D499" s="89" t="s">
        <v>473</v>
      </c>
      <c r="E499" s="120"/>
      <c r="G499" s="131"/>
      <c r="H499" s="131"/>
    </row>
    <row r="500" spans="1:8">
      <c r="A500" s="92" t="s">
        <v>41</v>
      </c>
      <c r="B500" s="173" t="s">
        <v>808</v>
      </c>
      <c r="C500" s="174" t="s">
        <v>802</v>
      </c>
      <c r="D500" s="89" t="s">
        <v>473</v>
      </c>
      <c r="E500" s="120"/>
      <c r="G500" s="131"/>
      <c r="H500" s="131"/>
    </row>
    <row r="501" spans="1:8">
      <c r="A501" s="92" t="s">
        <v>41</v>
      </c>
      <c r="B501" s="173" t="s">
        <v>808</v>
      </c>
      <c r="C501" s="174" t="s">
        <v>803</v>
      </c>
      <c r="D501" s="89" t="s">
        <v>473</v>
      </c>
      <c r="E501" s="120"/>
      <c r="G501" s="131"/>
      <c r="H501" s="131"/>
    </row>
    <row r="502" spans="1:8">
      <c r="A502" s="92" t="s">
        <v>41</v>
      </c>
      <c r="B502" s="173" t="s">
        <v>809</v>
      </c>
      <c r="C502" s="174" t="s">
        <v>799</v>
      </c>
      <c r="D502" s="89" t="s">
        <v>816</v>
      </c>
      <c r="E502" s="120"/>
      <c r="G502" s="131"/>
      <c r="H502" s="131"/>
    </row>
    <row r="503" spans="1:8">
      <c r="A503" s="92" t="s">
        <v>41</v>
      </c>
      <c r="B503" s="173" t="s">
        <v>809</v>
      </c>
      <c r="C503" s="174" t="s">
        <v>800</v>
      </c>
      <c r="D503" s="89" t="s">
        <v>816</v>
      </c>
      <c r="E503" s="120"/>
      <c r="G503" s="131"/>
      <c r="H503" s="131"/>
    </row>
    <row r="504" spans="1:8">
      <c r="A504" s="92" t="s">
        <v>41</v>
      </c>
      <c r="B504" s="173" t="s">
        <v>809</v>
      </c>
      <c r="C504" s="174" t="s">
        <v>801</v>
      </c>
      <c r="D504" s="89" t="s">
        <v>816</v>
      </c>
      <c r="E504" s="120"/>
      <c r="G504" s="131"/>
      <c r="H504" s="131"/>
    </row>
    <row r="505" spans="1:8">
      <c r="A505" s="92" t="s">
        <v>41</v>
      </c>
      <c r="B505" s="170" t="s">
        <v>809</v>
      </c>
      <c r="C505" s="174" t="s">
        <v>802</v>
      </c>
      <c r="D505" s="89" t="s">
        <v>816</v>
      </c>
      <c r="E505" s="120"/>
      <c r="G505" s="131"/>
      <c r="H505" s="131"/>
    </row>
    <row r="506" spans="1:8">
      <c r="A506" s="92" t="s">
        <v>41</v>
      </c>
      <c r="B506" s="170" t="s">
        <v>809</v>
      </c>
      <c r="C506" s="174" t="s">
        <v>803</v>
      </c>
      <c r="D506" s="89" t="s">
        <v>816</v>
      </c>
      <c r="E506" s="120"/>
      <c r="G506" s="131"/>
      <c r="H506" s="131"/>
    </row>
    <row r="507" spans="1:8">
      <c r="A507" s="92" t="s">
        <v>41</v>
      </c>
      <c r="B507" s="170" t="s">
        <v>810</v>
      </c>
      <c r="C507" s="174" t="s">
        <v>799</v>
      </c>
      <c r="D507" s="89" t="s">
        <v>815</v>
      </c>
      <c r="E507" s="120"/>
      <c r="G507" s="131"/>
      <c r="H507" s="131"/>
    </row>
    <row r="508" spans="1:8">
      <c r="A508" s="92" t="s">
        <v>41</v>
      </c>
      <c r="B508" s="170" t="s">
        <v>810</v>
      </c>
      <c r="C508" s="174" t="s">
        <v>800</v>
      </c>
      <c r="D508" s="89" t="s">
        <v>815</v>
      </c>
      <c r="E508" s="120"/>
      <c r="G508" s="131"/>
      <c r="H508" s="131"/>
    </row>
    <row r="509" spans="1:8">
      <c r="A509" s="92" t="s">
        <v>41</v>
      </c>
      <c r="B509" s="170" t="s">
        <v>810</v>
      </c>
      <c r="C509" s="174" t="s">
        <v>801</v>
      </c>
      <c r="D509" s="89" t="s">
        <v>815</v>
      </c>
      <c r="E509" s="120"/>
      <c r="G509" s="131"/>
      <c r="H509" s="131"/>
    </row>
    <row r="510" spans="1:8">
      <c r="A510" s="92" t="s">
        <v>41</v>
      </c>
      <c r="B510" s="170" t="s">
        <v>810</v>
      </c>
      <c r="C510" s="174" t="s">
        <v>802</v>
      </c>
      <c r="D510" s="89" t="s">
        <v>815</v>
      </c>
      <c r="E510" s="120"/>
      <c r="G510" s="131"/>
      <c r="H510" s="131"/>
    </row>
    <row r="511" spans="1:8">
      <c r="A511" s="92" t="s">
        <v>41</v>
      </c>
      <c r="B511" s="170" t="s">
        <v>810</v>
      </c>
      <c r="C511" s="174" t="s">
        <v>803</v>
      </c>
      <c r="D511" s="89" t="s">
        <v>815</v>
      </c>
      <c r="E511" s="120"/>
      <c r="G511" s="131"/>
      <c r="H511" s="131"/>
    </row>
    <row r="512" spans="1:8">
      <c r="A512" s="92" t="s">
        <v>41</v>
      </c>
      <c r="B512" s="170" t="s">
        <v>811</v>
      </c>
      <c r="C512" s="174" t="s">
        <v>799</v>
      </c>
      <c r="D512" s="89" t="s">
        <v>418</v>
      </c>
      <c r="E512" s="120"/>
      <c r="G512" s="131"/>
      <c r="H512" s="131"/>
    </row>
    <row r="513" spans="1:8">
      <c r="A513" s="92" t="s">
        <v>41</v>
      </c>
      <c r="B513" s="170" t="s">
        <v>811</v>
      </c>
      <c r="C513" s="174" t="s">
        <v>800</v>
      </c>
      <c r="D513" s="89" t="s">
        <v>418</v>
      </c>
      <c r="E513" s="120"/>
      <c r="G513" s="131"/>
      <c r="H513" s="131"/>
    </row>
    <row r="514" spans="1:8">
      <c r="A514" s="92" t="s">
        <v>41</v>
      </c>
      <c r="B514" s="170" t="s">
        <v>811</v>
      </c>
      <c r="C514" s="174" t="s">
        <v>801</v>
      </c>
      <c r="D514" s="89" t="s">
        <v>418</v>
      </c>
      <c r="E514" s="120"/>
      <c r="G514" s="131"/>
      <c r="H514" s="131"/>
    </row>
    <row r="515" spans="1:8">
      <c r="A515" s="92" t="s">
        <v>41</v>
      </c>
      <c r="B515" s="170" t="s">
        <v>811</v>
      </c>
      <c r="C515" s="174" t="s">
        <v>802</v>
      </c>
      <c r="D515" s="89" t="s">
        <v>418</v>
      </c>
      <c r="E515" s="120"/>
      <c r="G515" s="131"/>
      <c r="H515" s="131"/>
    </row>
    <row r="516" spans="1:8">
      <c r="A516" s="92" t="s">
        <v>41</v>
      </c>
      <c r="B516" s="170" t="s">
        <v>811</v>
      </c>
      <c r="C516" s="174" t="s">
        <v>803</v>
      </c>
      <c r="D516" s="89" t="s">
        <v>418</v>
      </c>
      <c r="E516" s="120"/>
      <c r="G516" s="131"/>
      <c r="H516" s="131"/>
    </row>
    <row r="517" spans="1:8">
      <c r="A517" s="92" t="s">
        <v>41</v>
      </c>
      <c r="B517" s="170" t="s">
        <v>812</v>
      </c>
      <c r="C517" s="174" t="s">
        <v>799</v>
      </c>
      <c r="D517" s="89" t="s">
        <v>489</v>
      </c>
      <c r="E517" s="120"/>
      <c r="G517" s="131"/>
      <c r="H517" s="131"/>
    </row>
    <row r="518" spans="1:8">
      <c r="A518" s="92" t="s">
        <v>41</v>
      </c>
      <c r="B518" s="170" t="s">
        <v>812</v>
      </c>
      <c r="C518" s="174" t="s">
        <v>800</v>
      </c>
      <c r="D518" s="89" t="s">
        <v>489</v>
      </c>
      <c r="E518" s="120"/>
      <c r="G518" s="131"/>
      <c r="H518" s="131"/>
    </row>
    <row r="519" spans="1:8">
      <c r="A519" s="92" t="s">
        <v>41</v>
      </c>
      <c r="B519" s="170" t="s">
        <v>812</v>
      </c>
      <c r="C519" s="174" t="s">
        <v>801</v>
      </c>
      <c r="D519" s="89" t="s">
        <v>489</v>
      </c>
      <c r="E519" s="120"/>
      <c r="G519" s="131"/>
      <c r="H519" s="131"/>
    </row>
    <row r="520" spans="1:8">
      <c r="A520" s="92" t="s">
        <v>41</v>
      </c>
      <c r="B520" s="170" t="s">
        <v>812</v>
      </c>
      <c r="C520" s="174" t="s">
        <v>802</v>
      </c>
      <c r="D520" s="89" t="s">
        <v>489</v>
      </c>
      <c r="E520" s="120"/>
      <c r="G520" s="131"/>
      <c r="H520" s="131"/>
    </row>
    <row r="521" spans="1:8">
      <c r="A521" s="92" t="s">
        <v>41</v>
      </c>
      <c r="B521" s="170" t="s">
        <v>812</v>
      </c>
      <c r="C521" s="174" t="s">
        <v>803</v>
      </c>
      <c r="D521" s="89" t="s">
        <v>489</v>
      </c>
      <c r="E521" s="120"/>
      <c r="G521" s="131"/>
      <c r="H521" s="131"/>
    </row>
    <row r="522" spans="1:8">
      <c r="A522" s="92" t="s">
        <v>41</v>
      </c>
      <c r="B522" s="170" t="s">
        <v>813</v>
      </c>
      <c r="C522" s="174" t="s">
        <v>799</v>
      </c>
      <c r="D522" s="89" t="s">
        <v>490</v>
      </c>
      <c r="E522" s="120"/>
      <c r="G522" s="131"/>
      <c r="H522" s="131"/>
    </row>
    <row r="523" spans="1:8">
      <c r="A523" s="92" t="s">
        <v>41</v>
      </c>
      <c r="B523" s="170" t="s">
        <v>813</v>
      </c>
      <c r="C523" s="174" t="s">
        <v>800</v>
      </c>
      <c r="D523" s="89" t="s">
        <v>490</v>
      </c>
      <c r="E523" s="120"/>
      <c r="G523" s="131"/>
      <c r="H523" s="131"/>
    </row>
    <row r="524" spans="1:8">
      <c r="A524" s="92" t="s">
        <v>41</v>
      </c>
      <c r="B524" s="170" t="s">
        <v>813</v>
      </c>
      <c r="C524" s="174" t="s">
        <v>801</v>
      </c>
      <c r="D524" s="89" t="s">
        <v>490</v>
      </c>
      <c r="E524" s="120"/>
      <c r="G524" s="131"/>
      <c r="H524" s="131"/>
    </row>
    <row r="525" spans="1:8">
      <c r="A525" s="92" t="s">
        <v>41</v>
      </c>
      <c r="B525" s="170" t="s">
        <v>813</v>
      </c>
      <c r="C525" s="174" t="s">
        <v>802</v>
      </c>
      <c r="D525" s="89" t="s">
        <v>490</v>
      </c>
      <c r="E525" s="120"/>
      <c r="G525" s="131"/>
      <c r="H525" s="131"/>
    </row>
    <row r="526" spans="1:8">
      <c r="A526" s="92" t="s">
        <v>41</v>
      </c>
      <c r="B526" s="170" t="s">
        <v>813</v>
      </c>
      <c r="C526" s="174" t="s">
        <v>803</v>
      </c>
      <c r="D526" s="89" t="s">
        <v>490</v>
      </c>
      <c r="E526" s="120"/>
      <c r="G526" s="131"/>
      <c r="H526" s="131"/>
    </row>
    <row r="527" spans="1:8">
      <c r="A527" s="92" t="s">
        <v>41</v>
      </c>
      <c r="B527" s="170" t="s">
        <v>814</v>
      </c>
      <c r="C527" s="174" t="s">
        <v>799</v>
      </c>
      <c r="D527" s="89" t="s">
        <v>491</v>
      </c>
      <c r="E527" s="120"/>
      <c r="G527" s="131"/>
      <c r="H527" s="131"/>
    </row>
    <row r="528" spans="1:8">
      <c r="A528" s="92" t="s">
        <v>41</v>
      </c>
      <c r="B528" s="170" t="s">
        <v>814</v>
      </c>
      <c r="C528" s="174" t="s">
        <v>800</v>
      </c>
      <c r="D528" s="89" t="s">
        <v>491</v>
      </c>
      <c r="E528" s="120"/>
      <c r="G528" s="131"/>
      <c r="H528" s="131"/>
    </row>
    <row r="529" spans="1:8">
      <c r="A529" s="92" t="s">
        <v>41</v>
      </c>
      <c r="B529" s="170" t="s">
        <v>814</v>
      </c>
      <c r="C529" s="174" t="s">
        <v>801</v>
      </c>
      <c r="D529" s="89" t="s">
        <v>491</v>
      </c>
      <c r="E529" s="120"/>
      <c r="G529" s="131"/>
      <c r="H529" s="131"/>
    </row>
    <row r="530" spans="1:8">
      <c r="A530" s="92" t="s">
        <v>41</v>
      </c>
      <c r="B530" s="170" t="s">
        <v>814</v>
      </c>
      <c r="C530" s="174" t="s">
        <v>802</v>
      </c>
      <c r="D530" s="89" t="s">
        <v>491</v>
      </c>
      <c r="E530" s="120"/>
      <c r="G530" s="234" t="s">
        <v>825</v>
      </c>
      <c r="H530" s="234"/>
    </row>
    <row r="531" spans="1:8" ht="13.5" thickBot="1">
      <c r="A531" s="92" t="s">
        <v>41</v>
      </c>
      <c r="B531" s="170" t="s">
        <v>814</v>
      </c>
      <c r="C531" s="174" t="s">
        <v>803</v>
      </c>
      <c r="D531" s="89" t="s">
        <v>491</v>
      </c>
      <c r="E531" s="120"/>
      <c r="G531" s="183"/>
      <c r="H531" s="180">
        <f>SUM(E472:E531)</f>
        <v>0</v>
      </c>
    </row>
    <row r="532" spans="1:8" ht="13.5" thickTop="1">
      <c r="A532" s="262"/>
      <c r="B532" s="263"/>
      <c r="C532" s="263"/>
      <c r="D532" s="263"/>
      <c r="E532" s="264"/>
      <c r="G532" s="131"/>
      <c r="H532" s="131"/>
    </row>
    <row r="533" spans="1:8" ht="15.75">
      <c r="A533" s="259" t="s">
        <v>710</v>
      </c>
      <c r="B533" s="260"/>
      <c r="C533" s="260"/>
      <c r="D533" s="260"/>
      <c r="E533" s="261"/>
      <c r="G533" s="131"/>
      <c r="H533" s="131"/>
    </row>
    <row r="534" spans="1:8">
      <c r="A534" s="240" t="s">
        <v>711</v>
      </c>
      <c r="B534" s="241"/>
      <c r="C534" s="241"/>
      <c r="D534" s="241"/>
      <c r="E534" s="242"/>
      <c r="G534" s="131"/>
      <c r="H534" s="131"/>
    </row>
    <row r="535" spans="1:8">
      <c r="A535" s="92" t="s">
        <v>42</v>
      </c>
      <c r="B535" s="169" t="s">
        <v>742</v>
      </c>
      <c r="C535" s="89"/>
      <c r="D535" s="88" t="s">
        <v>438</v>
      </c>
      <c r="E535" s="120"/>
      <c r="G535" s="131"/>
      <c r="H535" s="131"/>
    </row>
    <row r="536" spans="1:8">
      <c r="A536" s="92" t="s">
        <v>42</v>
      </c>
      <c r="B536" s="171" t="s">
        <v>734</v>
      </c>
      <c r="C536" s="89"/>
      <c r="D536" s="89" t="s">
        <v>563</v>
      </c>
      <c r="E536" s="120"/>
      <c r="G536" s="131"/>
      <c r="H536" s="131"/>
    </row>
    <row r="537" spans="1:8">
      <c r="A537" s="92" t="s">
        <v>42</v>
      </c>
      <c r="B537" s="173" t="s">
        <v>735</v>
      </c>
      <c r="C537" s="89"/>
      <c r="D537" s="89" t="s">
        <v>439</v>
      </c>
      <c r="E537" s="120"/>
      <c r="G537" s="131"/>
      <c r="H537" s="131"/>
    </row>
    <row r="538" spans="1:8">
      <c r="A538" s="92" t="s">
        <v>42</v>
      </c>
      <c r="B538" s="173" t="s">
        <v>736</v>
      </c>
      <c r="C538" s="89"/>
      <c r="D538" s="89" t="s">
        <v>440</v>
      </c>
      <c r="E538" s="120"/>
      <c r="G538" s="131"/>
      <c r="H538" s="131"/>
    </row>
    <row r="539" spans="1:8">
      <c r="A539" s="92" t="s">
        <v>42</v>
      </c>
      <c r="B539" s="173" t="s">
        <v>737</v>
      </c>
      <c r="C539" s="89"/>
      <c r="D539" s="89" t="s">
        <v>441</v>
      </c>
      <c r="E539" s="120"/>
      <c r="G539" s="131"/>
      <c r="H539" s="131"/>
    </row>
    <row r="540" spans="1:8">
      <c r="A540" s="92" t="s">
        <v>42</v>
      </c>
      <c r="B540" s="173" t="s">
        <v>738</v>
      </c>
      <c r="C540" s="89"/>
      <c r="D540" s="89" t="s">
        <v>442</v>
      </c>
      <c r="E540" s="120"/>
      <c r="G540" s="131"/>
      <c r="H540" s="131"/>
    </row>
    <row r="541" spans="1:8">
      <c r="A541" s="92" t="s">
        <v>42</v>
      </c>
      <c r="B541" s="173" t="s">
        <v>739</v>
      </c>
      <c r="C541" s="89"/>
      <c r="D541" s="89" t="s">
        <v>443</v>
      </c>
      <c r="E541" s="120"/>
      <c r="G541" s="131"/>
      <c r="H541" s="131"/>
    </row>
    <row r="542" spans="1:8">
      <c r="A542" s="92" t="s">
        <v>42</v>
      </c>
      <c r="B542" s="173" t="s">
        <v>740</v>
      </c>
      <c r="C542" s="89"/>
      <c r="D542" s="89" t="s">
        <v>444</v>
      </c>
      <c r="E542" s="120"/>
      <c r="G542" s="131"/>
      <c r="H542" s="131"/>
    </row>
    <row r="543" spans="1:8">
      <c r="A543" s="92" t="s">
        <v>42</v>
      </c>
      <c r="B543" s="173" t="s">
        <v>741</v>
      </c>
      <c r="C543" s="89"/>
      <c r="D543" s="89" t="s">
        <v>888</v>
      </c>
      <c r="E543" s="120"/>
      <c r="G543" s="131"/>
      <c r="H543" s="131"/>
    </row>
    <row r="544" spans="1:8">
      <c r="A544" s="243" t="s">
        <v>712</v>
      </c>
      <c r="B544" s="244"/>
      <c r="C544" s="244"/>
      <c r="D544" s="244"/>
      <c r="E544" s="245"/>
      <c r="G544" s="131"/>
      <c r="H544" s="131"/>
    </row>
    <row r="545" spans="1:8">
      <c r="A545" s="92" t="s">
        <v>42</v>
      </c>
      <c r="B545" s="170" t="s">
        <v>743</v>
      </c>
      <c r="C545" s="89"/>
      <c r="D545" s="89" t="s">
        <v>445</v>
      </c>
      <c r="E545" s="120"/>
      <c r="G545" s="131"/>
      <c r="H545" s="131"/>
    </row>
    <row r="546" spans="1:8">
      <c r="A546" s="92" t="s">
        <v>42</v>
      </c>
      <c r="B546" s="170" t="s">
        <v>744</v>
      </c>
      <c r="C546" s="89"/>
      <c r="D546" s="89" t="s">
        <v>446</v>
      </c>
      <c r="E546" s="120"/>
      <c r="G546" s="158" t="s">
        <v>585</v>
      </c>
      <c r="H546" s="159"/>
    </row>
    <row r="547" spans="1:8">
      <c r="A547" s="92" t="s">
        <v>42</v>
      </c>
      <c r="B547" s="170" t="s">
        <v>745</v>
      </c>
      <c r="C547" s="89"/>
      <c r="D547" s="89" t="s">
        <v>449</v>
      </c>
      <c r="E547" s="120"/>
      <c r="G547" s="188" t="s">
        <v>583</v>
      </c>
      <c r="H547" s="193">
        <f>E535+E536+E537+E538+E539+E540+E541+E542</f>
        <v>0</v>
      </c>
    </row>
    <row r="548" spans="1:8">
      <c r="A548" s="92" t="s">
        <v>42</v>
      </c>
      <c r="B548" s="170" t="s">
        <v>746</v>
      </c>
      <c r="C548" s="89"/>
      <c r="D548" s="89" t="s">
        <v>450</v>
      </c>
      <c r="E548" s="120"/>
      <c r="G548" s="188" t="s">
        <v>575</v>
      </c>
      <c r="H548" s="193">
        <f>E543</f>
        <v>0</v>
      </c>
    </row>
    <row r="549" spans="1:8">
      <c r="A549" s="170" t="s">
        <v>42</v>
      </c>
      <c r="B549" s="196">
        <v>237000</v>
      </c>
      <c r="C549" s="139"/>
      <c r="D549" s="139" t="s">
        <v>834</v>
      </c>
      <c r="E549" s="195"/>
      <c r="G549" s="188"/>
      <c r="H549" s="193"/>
    </row>
    <row r="550" spans="1:8">
      <c r="A550" s="170" t="s">
        <v>42</v>
      </c>
      <c r="B550" s="196">
        <v>238000</v>
      </c>
      <c r="C550" s="139"/>
      <c r="D550" s="139" t="s">
        <v>835</v>
      </c>
      <c r="E550" s="195"/>
      <c r="G550" s="188" t="s">
        <v>576</v>
      </c>
      <c r="H550" s="193">
        <f>E545+E546+E548+E549+E550</f>
        <v>0</v>
      </c>
    </row>
    <row r="551" spans="1:8">
      <c r="A551" s="243" t="s">
        <v>890</v>
      </c>
      <c r="B551" s="244"/>
      <c r="C551" s="244"/>
      <c r="D551" s="244"/>
      <c r="E551" s="245"/>
      <c r="G551" s="188" t="s">
        <v>577</v>
      </c>
      <c r="H551" s="193">
        <f>E547</f>
        <v>0</v>
      </c>
    </row>
    <row r="552" spans="1:8">
      <c r="A552" s="92" t="s">
        <v>42</v>
      </c>
      <c r="B552" s="170" t="s">
        <v>747</v>
      </c>
      <c r="C552" s="89"/>
      <c r="D552" s="89" t="s">
        <v>614</v>
      </c>
      <c r="E552" s="120"/>
      <c r="G552" s="188"/>
      <c r="H552" s="193"/>
    </row>
    <row r="553" spans="1:8">
      <c r="A553" s="92" t="s">
        <v>42</v>
      </c>
      <c r="B553" s="170" t="s">
        <v>748</v>
      </c>
      <c r="C553" s="89"/>
      <c r="D553" s="89" t="s">
        <v>615</v>
      </c>
      <c r="E553" s="120"/>
      <c r="G553" s="188" t="s">
        <v>589</v>
      </c>
      <c r="H553" s="193">
        <f>E552+E553+E554+E555</f>
        <v>0</v>
      </c>
    </row>
    <row r="554" spans="1:8">
      <c r="A554" s="92" t="s">
        <v>42</v>
      </c>
      <c r="B554" s="170" t="s">
        <v>749</v>
      </c>
      <c r="C554" s="89"/>
      <c r="D554" s="89" t="s">
        <v>616</v>
      </c>
      <c r="E554" s="120"/>
      <c r="G554" s="192"/>
      <c r="H554" s="187"/>
    </row>
    <row r="555" spans="1:8" ht="13.5" thickBot="1">
      <c r="A555" s="92" t="s">
        <v>42</v>
      </c>
      <c r="B555" s="170" t="s">
        <v>750</v>
      </c>
      <c r="C555" s="89"/>
      <c r="D555" s="89" t="s">
        <v>651</v>
      </c>
      <c r="E555" s="120"/>
      <c r="G555" s="189" t="s">
        <v>579</v>
      </c>
      <c r="H555" s="191">
        <f>H547+H548-H550-H551-H553</f>
        <v>0</v>
      </c>
    </row>
    <row r="556" spans="1:8" ht="13.5" thickTop="1">
      <c r="A556" s="243" t="s">
        <v>713</v>
      </c>
      <c r="B556" s="244"/>
      <c r="C556" s="244"/>
      <c r="D556" s="244"/>
      <c r="E556" s="245"/>
      <c r="G556" s="131"/>
      <c r="H556" s="131"/>
    </row>
    <row r="557" spans="1:8">
      <c r="A557" s="92" t="s">
        <v>42</v>
      </c>
      <c r="B557" s="170" t="s">
        <v>751</v>
      </c>
      <c r="C557" s="89"/>
      <c r="D557" s="89" t="s">
        <v>453</v>
      </c>
      <c r="E557" s="120"/>
      <c r="G557" s="131"/>
      <c r="H557" s="131"/>
    </row>
    <row r="558" spans="1:8">
      <c r="A558" s="92" t="s">
        <v>42</v>
      </c>
      <c r="B558" s="170" t="s">
        <v>752</v>
      </c>
      <c r="C558" s="89"/>
      <c r="D558" s="89" t="s">
        <v>652</v>
      </c>
      <c r="E558" s="120"/>
      <c r="G558" s="131"/>
      <c r="H558" s="131"/>
    </row>
    <row r="559" spans="1:8">
      <c r="A559" s="92" t="s">
        <v>42</v>
      </c>
      <c r="B559" s="170" t="s">
        <v>753</v>
      </c>
      <c r="C559" s="89"/>
      <c r="D559" s="89" t="s">
        <v>454</v>
      </c>
      <c r="E559" s="120"/>
      <c r="G559" s="131"/>
      <c r="H559" s="131"/>
    </row>
    <row r="560" spans="1:8">
      <c r="A560" s="92" t="s">
        <v>42</v>
      </c>
      <c r="B560" s="170" t="s">
        <v>754</v>
      </c>
      <c r="C560" s="89"/>
      <c r="D560" s="89" t="s">
        <v>650</v>
      </c>
      <c r="E560" s="120"/>
      <c r="G560" s="131"/>
      <c r="H560" s="131"/>
    </row>
    <row r="561" spans="1:8">
      <c r="A561" s="92" t="s">
        <v>42</v>
      </c>
      <c r="B561" s="170" t="s">
        <v>755</v>
      </c>
      <c r="C561" s="89"/>
      <c r="D561" s="89" t="s">
        <v>455</v>
      </c>
      <c r="E561" s="120"/>
      <c r="G561" s="131"/>
      <c r="H561" s="131"/>
    </row>
    <row r="562" spans="1:8">
      <c r="A562" s="92" t="s">
        <v>42</v>
      </c>
      <c r="B562" s="170" t="s">
        <v>756</v>
      </c>
      <c r="C562" s="89"/>
      <c r="D562" s="89" t="s">
        <v>456</v>
      </c>
      <c r="E562" s="120"/>
      <c r="G562" s="131"/>
      <c r="H562" s="131"/>
    </row>
    <row r="563" spans="1:8">
      <c r="A563" s="92" t="s">
        <v>42</v>
      </c>
      <c r="B563" s="170" t="s">
        <v>757</v>
      </c>
      <c r="C563" s="89"/>
      <c r="D563" s="89" t="s">
        <v>457</v>
      </c>
      <c r="E563" s="120"/>
      <c r="G563" s="131"/>
      <c r="H563" s="131"/>
    </row>
    <row r="564" spans="1:8">
      <c r="A564" s="92" t="s">
        <v>42</v>
      </c>
      <c r="B564" s="170" t="s">
        <v>758</v>
      </c>
      <c r="C564" s="89"/>
      <c r="D564" s="89" t="s">
        <v>458</v>
      </c>
      <c r="E564" s="120"/>
      <c r="G564" s="131"/>
      <c r="H564" s="131"/>
    </row>
    <row r="565" spans="1:8">
      <c r="A565" s="92" t="s">
        <v>42</v>
      </c>
      <c r="B565" s="170" t="s">
        <v>759</v>
      </c>
      <c r="C565" s="89"/>
      <c r="D565" s="89" t="s">
        <v>459</v>
      </c>
      <c r="E565" s="120"/>
      <c r="G565" s="131"/>
      <c r="H565" s="131"/>
    </row>
    <row r="566" spans="1:8">
      <c r="A566" s="92" t="s">
        <v>42</v>
      </c>
      <c r="B566" s="170" t="s">
        <v>760</v>
      </c>
      <c r="C566" s="89"/>
      <c r="D566" s="89" t="s">
        <v>460</v>
      </c>
      <c r="E566" s="120"/>
      <c r="G566" s="131"/>
      <c r="H566" s="131"/>
    </row>
    <row r="567" spans="1:8">
      <c r="A567" s="92" t="s">
        <v>42</v>
      </c>
      <c r="B567" s="170" t="s">
        <v>761</v>
      </c>
      <c r="C567" s="89"/>
      <c r="D567" s="89" t="s">
        <v>461</v>
      </c>
      <c r="E567" s="120"/>
      <c r="G567" s="131"/>
      <c r="H567" s="131"/>
    </row>
    <row r="568" spans="1:8">
      <c r="A568" s="92" t="s">
        <v>42</v>
      </c>
      <c r="B568" s="170" t="s">
        <v>762</v>
      </c>
      <c r="C568" s="89"/>
      <c r="D568" s="89" t="s">
        <v>462</v>
      </c>
      <c r="E568" s="120"/>
      <c r="G568" s="131"/>
      <c r="H568" s="131"/>
    </row>
    <row r="569" spans="1:8">
      <c r="A569" s="92" t="s">
        <v>42</v>
      </c>
      <c r="B569" s="170" t="s">
        <v>763</v>
      </c>
      <c r="C569" s="89"/>
      <c r="D569" s="89" t="s">
        <v>463</v>
      </c>
      <c r="E569" s="120"/>
      <c r="G569" s="131"/>
      <c r="H569" s="131"/>
    </row>
    <row r="570" spans="1:8">
      <c r="A570" s="92" t="s">
        <v>42</v>
      </c>
      <c r="B570" s="170" t="s">
        <v>764</v>
      </c>
      <c r="C570" s="89"/>
      <c r="D570" s="89" t="s">
        <v>464</v>
      </c>
      <c r="E570" s="120"/>
      <c r="G570" s="131"/>
      <c r="H570" s="131"/>
    </row>
    <row r="571" spans="1:8">
      <c r="A571" s="92" t="s">
        <v>42</v>
      </c>
      <c r="B571" s="170" t="s">
        <v>765</v>
      </c>
      <c r="C571" s="89"/>
      <c r="D571" s="89" t="s">
        <v>465</v>
      </c>
      <c r="E571" s="120"/>
      <c r="G571" s="131"/>
      <c r="H571" s="131"/>
    </row>
    <row r="572" spans="1:8">
      <c r="A572" s="92" t="s">
        <v>42</v>
      </c>
      <c r="B572" s="170" t="s">
        <v>766</v>
      </c>
      <c r="C572" s="89"/>
      <c r="D572" s="89" t="s">
        <v>466</v>
      </c>
      <c r="E572" s="120"/>
      <c r="G572" s="131"/>
      <c r="H572" s="131"/>
    </row>
    <row r="573" spans="1:8">
      <c r="A573" s="92" t="s">
        <v>42</v>
      </c>
      <c r="B573" s="170" t="s">
        <v>767</v>
      </c>
      <c r="C573" s="89"/>
      <c r="D573" s="89" t="s">
        <v>467</v>
      </c>
      <c r="E573" s="120"/>
      <c r="G573" s="131"/>
      <c r="H573" s="131"/>
    </row>
    <row r="574" spans="1:8">
      <c r="A574" s="92" t="s">
        <v>42</v>
      </c>
      <c r="B574" s="170" t="s">
        <v>768</v>
      </c>
      <c r="C574" s="89"/>
      <c r="D574" s="89" t="s">
        <v>626</v>
      </c>
      <c r="E574" s="120"/>
      <c r="G574" s="131"/>
      <c r="H574" s="131"/>
    </row>
    <row r="575" spans="1:8">
      <c r="A575" s="92" t="s">
        <v>42</v>
      </c>
      <c r="B575" s="170" t="s">
        <v>769</v>
      </c>
      <c r="C575" s="89"/>
      <c r="D575" s="89" t="s">
        <v>468</v>
      </c>
      <c r="E575" s="120"/>
      <c r="G575" s="131"/>
      <c r="H575" s="131"/>
    </row>
    <row r="576" spans="1:8">
      <c r="A576" s="92" t="s">
        <v>42</v>
      </c>
      <c r="B576" s="170" t="s">
        <v>770</v>
      </c>
      <c r="C576" s="89"/>
      <c r="D576" s="89" t="s">
        <v>469</v>
      </c>
      <c r="E576" s="120"/>
      <c r="G576" s="131"/>
      <c r="H576" s="131"/>
    </row>
    <row r="577" spans="1:8">
      <c r="A577" s="92" t="s">
        <v>42</v>
      </c>
      <c r="B577" s="170" t="s">
        <v>771</v>
      </c>
      <c r="C577" s="89"/>
      <c r="D577" s="89" t="s">
        <v>470</v>
      </c>
      <c r="E577" s="120"/>
      <c r="G577" s="131"/>
      <c r="H577" s="131"/>
    </row>
    <row r="578" spans="1:8">
      <c r="A578" s="92" t="s">
        <v>42</v>
      </c>
      <c r="B578" s="170" t="s">
        <v>772</v>
      </c>
      <c r="C578" s="89"/>
      <c r="D578" s="89" t="s">
        <v>471</v>
      </c>
      <c r="E578" s="120"/>
      <c r="G578" s="131"/>
      <c r="H578" s="131"/>
    </row>
    <row r="579" spans="1:8">
      <c r="A579" s="92" t="s">
        <v>42</v>
      </c>
      <c r="B579" s="170" t="s">
        <v>773</v>
      </c>
      <c r="C579" s="89"/>
      <c r="D579" s="89" t="s">
        <v>472</v>
      </c>
      <c r="E579" s="120"/>
      <c r="G579" s="131"/>
      <c r="H579" s="131"/>
    </row>
    <row r="580" spans="1:8">
      <c r="A580" s="92" t="s">
        <v>42</v>
      </c>
      <c r="B580" s="170" t="s">
        <v>774</v>
      </c>
      <c r="C580" s="89"/>
      <c r="D580" s="89" t="s">
        <v>473</v>
      </c>
      <c r="E580" s="120"/>
      <c r="G580" s="131"/>
      <c r="H580" s="131"/>
    </row>
    <row r="581" spans="1:8">
      <c r="A581" s="92" t="s">
        <v>42</v>
      </c>
      <c r="B581" s="170" t="s">
        <v>775</v>
      </c>
      <c r="C581" s="89"/>
      <c r="D581" s="89" t="s">
        <v>474</v>
      </c>
      <c r="E581" s="120"/>
      <c r="G581" s="131"/>
      <c r="H581" s="131"/>
    </row>
    <row r="582" spans="1:8">
      <c r="A582" s="92" t="s">
        <v>42</v>
      </c>
      <c r="B582" s="170" t="s">
        <v>776</v>
      </c>
      <c r="C582" s="89"/>
      <c r="D582" s="89" t="s">
        <v>475</v>
      </c>
      <c r="E582" s="120"/>
      <c r="G582" s="131"/>
      <c r="H582" s="131"/>
    </row>
    <row r="583" spans="1:8">
      <c r="A583" s="92" t="s">
        <v>42</v>
      </c>
      <c r="B583" s="170" t="s">
        <v>777</v>
      </c>
      <c r="C583" s="89"/>
      <c r="D583" s="89" t="s">
        <v>476</v>
      </c>
      <c r="E583" s="120"/>
      <c r="G583" s="131"/>
      <c r="H583" s="131"/>
    </row>
    <row r="584" spans="1:8">
      <c r="A584" s="92" t="s">
        <v>42</v>
      </c>
      <c r="B584" s="170" t="s">
        <v>778</v>
      </c>
      <c r="C584" s="89"/>
      <c r="D584" s="89" t="s">
        <v>477</v>
      </c>
      <c r="E584" s="120"/>
      <c r="G584" s="131"/>
      <c r="H584" s="131"/>
    </row>
    <row r="585" spans="1:8">
      <c r="A585" s="92" t="s">
        <v>42</v>
      </c>
      <c r="B585" s="170" t="s">
        <v>779</v>
      </c>
      <c r="C585" s="89"/>
      <c r="D585" s="89" t="s">
        <v>478</v>
      </c>
      <c r="E585" s="120"/>
      <c r="G585" s="131"/>
      <c r="H585" s="131"/>
    </row>
    <row r="586" spans="1:8">
      <c r="A586" s="92" t="s">
        <v>42</v>
      </c>
      <c r="B586" s="170" t="s">
        <v>780</v>
      </c>
      <c r="C586" s="89"/>
      <c r="D586" s="89" t="s">
        <v>479</v>
      </c>
      <c r="E586" s="120"/>
      <c r="G586" s="131"/>
      <c r="H586" s="131"/>
    </row>
    <row r="587" spans="1:8">
      <c r="A587" s="92" t="s">
        <v>42</v>
      </c>
      <c r="B587" s="170" t="s">
        <v>781</v>
      </c>
      <c r="C587" s="89"/>
      <c r="D587" s="89" t="s">
        <v>480</v>
      </c>
      <c r="E587" s="120"/>
      <c r="G587" s="131"/>
      <c r="H587" s="131"/>
    </row>
    <row r="588" spans="1:8">
      <c r="A588" s="92" t="s">
        <v>42</v>
      </c>
      <c r="B588" s="170" t="s">
        <v>782</v>
      </c>
      <c r="C588" s="89"/>
      <c r="D588" s="89" t="s">
        <v>481</v>
      </c>
      <c r="E588" s="120"/>
      <c r="G588" s="131"/>
      <c r="H588" s="131"/>
    </row>
    <row r="589" spans="1:8">
      <c r="A589" s="92" t="s">
        <v>42</v>
      </c>
      <c r="B589" s="170" t="s">
        <v>783</v>
      </c>
      <c r="C589" s="89"/>
      <c r="D589" s="89" t="s">
        <v>482</v>
      </c>
      <c r="E589" s="120"/>
      <c r="G589" s="131"/>
      <c r="H589" s="131"/>
    </row>
    <row r="590" spans="1:8">
      <c r="A590" s="92" t="s">
        <v>42</v>
      </c>
      <c r="B590" s="170" t="s">
        <v>784</v>
      </c>
      <c r="C590" s="89"/>
      <c r="D590" s="89" t="s">
        <v>483</v>
      </c>
      <c r="E590" s="120"/>
      <c r="G590" s="131"/>
      <c r="H590" s="131"/>
    </row>
    <row r="591" spans="1:8">
      <c r="A591" s="92" t="s">
        <v>42</v>
      </c>
      <c r="B591" s="170" t="s">
        <v>785</v>
      </c>
      <c r="C591" s="89"/>
      <c r="D591" s="89" t="s">
        <v>484</v>
      </c>
      <c r="E591" s="120"/>
      <c r="G591" s="131"/>
      <c r="H591" s="131"/>
    </row>
    <row r="592" spans="1:8">
      <c r="A592" s="92" t="s">
        <v>42</v>
      </c>
      <c r="B592" s="170" t="s">
        <v>786</v>
      </c>
      <c r="C592" s="89"/>
      <c r="D592" s="89" t="s">
        <v>485</v>
      </c>
      <c r="E592" s="120"/>
      <c r="G592" s="131"/>
      <c r="H592" s="131"/>
    </row>
    <row r="593" spans="1:8">
      <c r="A593" s="92" t="s">
        <v>42</v>
      </c>
      <c r="B593" s="170" t="s">
        <v>787</v>
      </c>
      <c r="C593" s="89"/>
      <c r="D593" s="89" t="s">
        <v>486</v>
      </c>
      <c r="E593" s="120"/>
      <c r="G593" s="131"/>
      <c r="H593" s="131"/>
    </row>
    <row r="594" spans="1:8">
      <c r="A594" s="92" t="s">
        <v>42</v>
      </c>
      <c r="B594" s="170" t="s">
        <v>788</v>
      </c>
      <c r="C594" s="89"/>
      <c r="D594" s="89" t="s">
        <v>487</v>
      </c>
      <c r="E594" s="120"/>
      <c r="G594" s="131"/>
      <c r="H594" s="131"/>
    </row>
    <row r="595" spans="1:8">
      <c r="A595" s="92" t="s">
        <v>42</v>
      </c>
      <c r="B595" s="170" t="s">
        <v>789</v>
      </c>
      <c r="C595" s="89"/>
      <c r="D595" s="89" t="s">
        <v>637</v>
      </c>
      <c r="E595" s="120"/>
      <c r="G595" s="131"/>
      <c r="H595" s="131"/>
    </row>
    <row r="596" spans="1:8">
      <c r="A596" s="92" t="s">
        <v>42</v>
      </c>
      <c r="B596" s="170" t="s">
        <v>790</v>
      </c>
      <c r="C596" s="89"/>
      <c r="D596" s="89" t="s">
        <v>636</v>
      </c>
      <c r="E596" s="120"/>
      <c r="G596" s="131"/>
      <c r="H596" s="131"/>
    </row>
    <row r="597" spans="1:8">
      <c r="A597" s="92" t="s">
        <v>42</v>
      </c>
      <c r="B597" s="170" t="s">
        <v>791</v>
      </c>
      <c r="C597" s="89"/>
      <c r="D597" s="89" t="s">
        <v>638</v>
      </c>
      <c r="E597" s="120"/>
      <c r="G597" s="131"/>
      <c r="H597" s="131"/>
    </row>
    <row r="598" spans="1:8">
      <c r="A598" s="92" t="s">
        <v>42</v>
      </c>
      <c r="B598" s="170" t="s">
        <v>792</v>
      </c>
      <c r="C598" s="89"/>
      <c r="D598" s="89" t="s">
        <v>639</v>
      </c>
      <c r="E598" s="120"/>
      <c r="G598" s="131"/>
      <c r="H598" s="131"/>
    </row>
    <row r="599" spans="1:8">
      <c r="A599" s="92" t="s">
        <v>42</v>
      </c>
      <c r="B599" s="170" t="s">
        <v>793</v>
      </c>
      <c r="C599" s="89"/>
      <c r="D599" s="89" t="s">
        <v>640</v>
      </c>
      <c r="E599" s="120"/>
      <c r="G599" s="131"/>
      <c r="H599" s="131"/>
    </row>
    <row r="600" spans="1:8">
      <c r="A600" s="92" t="s">
        <v>42</v>
      </c>
      <c r="B600" s="170" t="s">
        <v>794</v>
      </c>
      <c r="C600" s="89"/>
      <c r="D600" s="89" t="s">
        <v>641</v>
      </c>
      <c r="E600" s="120"/>
      <c r="G600" s="131"/>
      <c r="H600" s="131"/>
    </row>
    <row r="601" spans="1:8">
      <c r="A601" s="92" t="s">
        <v>42</v>
      </c>
      <c r="B601" s="170" t="s">
        <v>795</v>
      </c>
      <c r="C601" s="89"/>
      <c r="D601" s="89" t="s">
        <v>642</v>
      </c>
      <c r="E601" s="120"/>
      <c r="G601" s="131"/>
      <c r="H601" s="131"/>
    </row>
    <row r="602" spans="1:8">
      <c r="A602" s="92" t="s">
        <v>42</v>
      </c>
      <c r="B602" s="170" t="s">
        <v>796</v>
      </c>
      <c r="C602" s="89"/>
      <c r="D602" s="89" t="s">
        <v>643</v>
      </c>
      <c r="E602" s="120"/>
      <c r="G602" s="234" t="s">
        <v>824</v>
      </c>
      <c r="H602" s="234"/>
    </row>
    <row r="603" spans="1:8" ht="13.5" thickBot="1">
      <c r="A603" s="92" t="s">
        <v>42</v>
      </c>
      <c r="B603" s="170" t="s">
        <v>797</v>
      </c>
      <c r="C603" s="89"/>
      <c r="D603" s="89" t="s">
        <v>644</v>
      </c>
      <c r="E603" s="120"/>
      <c r="G603" s="183"/>
      <c r="H603" s="180">
        <f>SUM(E557:E603)</f>
        <v>0</v>
      </c>
    </row>
    <row r="604" spans="1:8" ht="13.5" thickTop="1">
      <c r="A604" s="243" t="s">
        <v>714</v>
      </c>
      <c r="B604" s="244"/>
      <c r="C604" s="244"/>
      <c r="D604" s="244"/>
      <c r="E604" s="245"/>
      <c r="G604" s="131"/>
      <c r="H604" s="131"/>
    </row>
    <row r="605" spans="1:8">
      <c r="A605" s="92" t="s">
        <v>42</v>
      </c>
      <c r="B605" s="92" t="s">
        <v>881</v>
      </c>
      <c r="C605" s="175" t="s">
        <v>799</v>
      </c>
      <c r="D605" s="89" t="s">
        <v>573</v>
      </c>
      <c r="E605" s="120"/>
      <c r="G605" s="131"/>
      <c r="H605" s="131"/>
    </row>
    <row r="606" spans="1:8">
      <c r="A606" s="92" t="s">
        <v>42</v>
      </c>
      <c r="B606" s="92" t="s">
        <v>881</v>
      </c>
      <c r="C606" s="175" t="s">
        <v>817</v>
      </c>
      <c r="D606" s="89" t="s">
        <v>564</v>
      </c>
      <c r="E606" s="120"/>
      <c r="G606" s="131"/>
      <c r="H606" s="131"/>
    </row>
    <row r="607" spans="1:8">
      <c r="A607" s="92" t="s">
        <v>42</v>
      </c>
      <c r="B607" s="92" t="s">
        <v>881</v>
      </c>
      <c r="C607" s="175" t="s">
        <v>818</v>
      </c>
      <c r="D607" s="89" t="s">
        <v>565</v>
      </c>
      <c r="E607" s="120"/>
      <c r="G607" s="131"/>
      <c r="H607" s="131"/>
    </row>
    <row r="608" spans="1:8">
      <c r="A608" s="92" t="s">
        <v>42</v>
      </c>
      <c r="B608" s="92" t="s">
        <v>881</v>
      </c>
      <c r="C608" s="175" t="s">
        <v>819</v>
      </c>
      <c r="D608" s="89" t="s">
        <v>566</v>
      </c>
      <c r="E608" s="120"/>
      <c r="G608" s="131"/>
      <c r="H608" s="131"/>
    </row>
    <row r="609" spans="1:8">
      <c r="A609" s="92" t="s">
        <v>42</v>
      </c>
      <c r="B609" s="92" t="s">
        <v>881</v>
      </c>
      <c r="C609" s="175" t="s">
        <v>820</v>
      </c>
      <c r="D609" s="89" t="s">
        <v>567</v>
      </c>
      <c r="E609" s="120"/>
      <c r="G609" s="131"/>
      <c r="H609" s="131"/>
    </row>
    <row r="610" spans="1:8">
      <c r="A610" s="92" t="s">
        <v>42</v>
      </c>
      <c r="B610" s="92" t="s">
        <v>881</v>
      </c>
      <c r="C610" s="175" t="s">
        <v>801</v>
      </c>
      <c r="D610" s="89" t="s">
        <v>568</v>
      </c>
      <c r="E610" s="120"/>
      <c r="G610" s="131"/>
      <c r="H610" s="131"/>
    </row>
    <row r="611" spans="1:8">
      <c r="A611" s="92" t="s">
        <v>42</v>
      </c>
      <c r="B611" s="92" t="s">
        <v>881</v>
      </c>
      <c r="C611" s="175" t="s">
        <v>802</v>
      </c>
      <c r="D611" s="89" t="s">
        <v>569</v>
      </c>
      <c r="E611" s="120"/>
      <c r="G611" s="131"/>
      <c r="H611" s="131"/>
    </row>
    <row r="612" spans="1:8">
      <c r="A612" s="92" t="s">
        <v>42</v>
      </c>
      <c r="B612" s="92" t="s">
        <v>881</v>
      </c>
      <c r="C612" s="175" t="s">
        <v>821</v>
      </c>
      <c r="D612" s="89" t="s">
        <v>570</v>
      </c>
      <c r="E612" s="120"/>
      <c r="G612" s="131"/>
      <c r="H612" s="131"/>
    </row>
    <row r="613" spans="1:8">
      <c r="A613" s="92" t="s">
        <v>42</v>
      </c>
      <c r="B613" s="92" t="s">
        <v>881</v>
      </c>
      <c r="C613" s="175" t="s">
        <v>822</v>
      </c>
      <c r="D613" s="89" t="s">
        <v>571</v>
      </c>
      <c r="E613" s="120"/>
      <c r="G613" s="234" t="s">
        <v>826</v>
      </c>
      <c r="H613" s="234"/>
    </row>
    <row r="614" spans="1:8" ht="13.5" thickBot="1">
      <c r="A614" s="92" t="s">
        <v>42</v>
      </c>
      <c r="B614" s="92" t="s">
        <v>881</v>
      </c>
      <c r="C614" s="175" t="s">
        <v>803</v>
      </c>
      <c r="D614" s="89" t="s">
        <v>572</v>
      </c>
      <c r="E614" s="120"/>
      <c r="G614" s="183"/>
      <c r="H614" s="180">
        <f>SUM(E605:E614)</f>
        <v>0</v>
      </c>
    </row>
    <row r="615" spans="1:8" ht="13.5" thickTop="1">
      <c r="A615" s="262"/>
      <c r="B615" s="263"/>
      <c r="C615" s="263"/>
      <c r="D615" s="263"/>
      <c r="E615" s="264"/>
      <c r="G615" s="131"/>
      <c r="H615" s="131"/>
    </row>
    <row r="616" spans="1:8" ht="15.75">
      <c r="A616" s="259" t="s">
        <v>715</v>
      </c>
      <c r="B616" s="260"/>
      <c r="C616" s="260"/>
      <c r="D616" s="260"/>
      <c r="E616" s="261"/>
      <c r="G616" s="131"/>
      <c r="H616" s="131"/>
    </row>
    <row r="617" spans="1:8">
      <c r="A617" s="240" t="s">
        <v>716</v>
      </c>
      <c r="B617" s="241"/>
      <c r="C617" s="241"/>
      <c r="D617" s="241"/>
      <c r="E617" s="242"/>
      <c r="G617" s="131"/>
      <c r="H617" s="131"/>
    </row>
    <row r="618" spans="1:8">
      <c r="A618" s="92" t="s">
        <v>44</v>
      </c>
      <c r="B618" s="169" t="s">
        <v>742</v>
      </c>
      <c r="C618" s="89"/>
      <c r="D618" s="88" t="s">
        <v>438</v>
      </c>
      <c r="E618" s="120"/>
      <c r="G618" s="131"/>
      <c r="H618" s="131"/>
    </row>
    <row r="619" spans="1:8">
      <c r="A619" s="92" t="s">
        <v>44</v>
      </c>
      <c r="B619" s="171" t="s">
        <v>734</v>
      </c>
      <c r="C619" s="89"/>
      <c r="D619" s="89" t="s">
        <v>563</v>
      </c>
      <c r="E619" s="120"/>
      <c r="G619" s="131"/>
      <c r="H619" s="131"/>
    </row>
    <row r="620" spans="1:8">
      <c r="A620" s="92" t="s">
        <v>44</v>
      </c>
      <c r="B620" s="173" t="s">
        <v>735</v>
      </c>
      <c r="C620" s="89"/>
      <c r="D620" s="89" t="s">
        <v>439</v>
      </c>
      <c r="E620" s="120"/>
      <c r="G620" s="131"/>
      <c r="H620" s="131"/>
    </row>
    <row r="621" spans="1:8">
      <c r="A621" s="92" t="s">
        <v>44</v>
      </c>
      <c r="B621" s="173" t="s">
        <v>736</v>
      </c>
      <c r="C621" s="89"/>
      <c r="D621" s="89" t="s">
        <v>440</v>
      </c>
      <c r="E621" s="120"/>
      <c r="G621" s="131"/>
      <c r="H621" s="131"/>
    </row>
    <row r="622" spans="1:8">
      <c r="A622" s="92" t="s">
        <v>44</v>
      </c>
      <c r="B622" s="173" t="s">
        <v>737</v>
      </c>
      <c r="C622" s="89"/>
      <c r="D622" s="89" t="s">
        <v>441</v>
      </c>
      <c r="E622" s="120"/>
      <c r="G622" s="131"/>
      <c r="H622" s="131"/>
    </row>
    <row r="623" spans="1:8">
      <c r="A623" s="92" t="s">
        <v>44</v>
      </c>
      <c r="B623" s="173" t="s">
        <v>738</v>
      </c>
      <c r="C623" s="89"/>
      <c r="D623" s="89" t="s">
        <v>442</v>
      </c>
      <c r="E623" s="120"/>
      <c r="G623" s="131"/>
      <c r="H623" s="131"/>
    </row>
    <row r="624" spans="1:8">
      <c r="A624" s="92" t="s">
        <v>44</v>
      </c>
      <c r="B624" s="173" t="s">
        <v>739</v>
      </c>
      <c r="C624" s="89"/>
      <c r="D624" s="89" t="s">
        <v>443</v>
      </c>
      <c r="E624" s="120"/>
      <c r="G624" s="131"/>
      <c r="H624" s="131"/>
    </row>
    <row r="625" spans="1:8">
      <c r="A625" s="92" t="s">
        <v>44</v>
      </c>
      <c r="B625" s="173" t="s">
        <v>740</v>
      </c>
      <c r="C625" s="89"/>
      <c r="D625" s="89" t="s">
        <v>444</v>
      </c>
      <c r="E625" s="120"/>
      <c r="G625" s="131"/>
      <c r="H625" s="131"/>
    </row>
    <row r="626" spans="1:8">
      <c r="A626" s="92" t="s">
        <v>44</v>
      </c>
      <c r="B626" s="173" t="s">
        <v>741</v>
      </c>
      <c r="C626" s="89"/>
      <c r="D626" s="89" t="s">
        <v>888</v>
      </c>
      <c r="E626" s="120"/>
      <c r="G626" s="131"/>
      <c r="H626" s="131"/>
    </row>
    <row r="627" spans="1:8">
      <c r="A627" s="240" t="s">
        <v>717</v>
      </c>
      <c r="B627" s="241"/>
      <c r="C627" s="241"/>
      <c r="D627" s="241"/>
      <c r="E627" s="242"/>
      <c r="G627" s="131"/>
      <c r="H627" s="131"/>
    </row>
    <row r="628" spans="1:8">
      <c r="A628" s="92" t="s">
        <v>44</v>
      </c>
      <c r="B628" s="170" t="s">
        <v>743</v>
      </c>
      <c r="C628" s="89"/>
      <c r="D628" s="89" t="s">
        <v>445</v>
      </c>
      <c r="E628" s="120"/>
      <c r="G628" s="131"/>
      <c r="H628" s="131"/>
    </row>
    <row r="629" spans="1:8">
      <c r="A629" s="92" t="s">
        <v>44</v>
      </c>
      <c r="B629" s="170" t="s">
        <v>744</v>
      </c>
      <c r="C629" s="89"/>
      <c r="D629" s="89" t="s">
        <v>446</v>
      </c>
      <c r="E629" s="120"/>
      <c r="G629" s="190" t="s">
        <v>586</v>
      </c>
      <c r="H629" s="159"/>
    </row>
    <row r="630" spans="1:8">
      <c r="A630" s="92" t="s">
        <v>44</v>
      </c>
      <c r="B630" s="170" t="s">
        <v>745</v>
      </c>
      <c r="C630" s="89"/>
      <c r="D630" s="89" t="s">
        <v>449</v>
      </c>
      <c r="E630" s="120"/>
      <c r="G630" s="188" t="s">
        <v>583</v>
      </c>
      <c r="H630" s="193">
        <f>E618+E619+E620+E621+E622+E623+E624+E625</f>
        <v>0</v>
      </c>
    </row>
    <row r="631" spans="1:8">
      <c r="A631" s="92" t="s">
        <v>44</v>
      </c>
      <c r="B631" s="170" t="s">
        <v>746</v>
      </c>
      <c r="C631" s="89"/>
      <c r="D631" s="89" t="s">
        <v>450</v>
      </c>
      <c r="E631" s="120"/>
      <c r="G631" s="188" t="s">
        <v>575</v>
      </c>
      <c r="H631" s="193">
        <f>E626</f>
        <v>0</v>
      </c>
    </row>
    <row r="632" spans="1:8">
      <c r="A632" s="196">
        <v>6000</v>
      </c>
      <c r="B632" s="196">
        <v>237000</v>
      </c>
      <c r="C632" s="139"/>
      <c r="D632" s="139" t="s">
        <v>834</v>
      </c>
      <c r="E632" s="195"/>
      <c r="G632" s="188"/>
      <c r="H632" s="193"/>
    </row>
    <row r="633" spans="1:8">
      <c r="A633" s="196">
        <v>6000</v>
      </c>
      <c r="B633" s="196">
        <v>238000</v>
      </c>
      <c r="C633" s="139"/>
      <c r="D633" s="139" t="s">
        <v>835</v>
      </c>
      <c r="E633" s="195"/>
      <c r="G633" s="188" t="s">
        <v>576</v>
      </c>
      <c r="H633" s="193">
        <f>E628+E629+E631+E632+E633</f>
        <v>0</v>
      </c>
    </row>
    <row r="634" spans="1:8">
      <c r="A634" s="240" t="s">
        <v>718</v>
      </c>
      <c r="B634" s="241"/>
      <c r="C634" s="241"/>
      <c r="D634" s="241"/>
      <c r="E634" s="242"/>
      <c r="G634" s="188" t="s">
        <v>577</v>
      </c>
      <c r="H634" s="193">
        <f>E630</f>
        <v>0</v>
      </c>
    </row>
    <row r="635" spans="1:8">
      <c r="A635" s="92" t="s">
        <v>44</v>
      </c>
      <c r="B635" s="170" t="s">
        <v>747</v>
      </c>
      <c r="C635" s="89"/>
      <c r="D635" s="89" t="s">
        <v>614</v>
      </c>
      <c r="E635" s="120"/>
      <c r="G635" s="188"/>
      <c r="H635" s="193"/>
    </row>
    <row r="636" spans="1:8">
      <c r="A636" s="92" t="s">
        <v>44</v>
      </c>
      <c r="B636" s="170" t="s">
        <v>748</v>
      </c>
      <c r="C636" s="89"/>
      <c r="D636" s="89" t="s">
        <v>615</v>
      </c>
      <c r="E636" s="120"/>
      <c r="G636" s="188" t="s">
        <v>589</v>
      </c>
      <c r="H636" s="193">
        <f>E635+E636+E637+E638</f>
        <v>0</v>
      </c>
    </row>
    <row r="637" spans="1:8">
      <c r="A637" s="92" t="s">
        <v>44</v>
      </c>
      <c r="B637" s="170" t="s">
        <v>749</v>
      </c>
      <c r="C637" s="89"/>
      <c r="D637" s="89" t="s">
        <v>616</v>
      </c>
      <c r="E637" s="120"/>
      <c r="G637" s="192"/>
      <c r="H637" s="187"/>
    </row>
    <row r="638" spans="1:8" ht="13.5" thickBot="1">
      <c r="A638" s="92" t="s">
        <v>44</v>
      </c>
      <c r="B638" s="170" t="s">
        <v>750</v>
      </c>
      <c r="C638" s="89"/>
      <c r="D638" s="89" t="s">
        <v>651</v>
      </c>
      <c r="E638" s="120"/>
      <c r="G638" s="189" t="s">
        <v>579</v>
      </c>
      <c r="H638" s="191">
        <f>H630+H631-H633-H634-H636</f>
        <v>0</v>
      </c>
    </row>
    <row r="639" spans="1:8" ht="13.5" thickTop="1">
      <c r="A639" s="240" t="s">
        <v>719</v>
      </c>
      <c r="B639" s="241"/>
      <c r="C639" s="241"/>
      <c r="D639" s="241"/>
      <c r="E639" s="242"/>
      <c r="G639" s="131"/>
      <c r="H639" s="131"/>
    </row>
    <row r="640" spans="1:8">
      <c r="A640" s="92" t="s">
        <v>44</v>
      </c>
      <c r="B640" s="170" t="s">
        <v>751</v>
      </c>
      <c r="C640" s="89"/>
      <c r="D640" s="89" t="s">
        <v>453</v>
      </c>
      <c r="E640" s="120"/>
      <c r="G640" s="131"/>
      <c r="H640" s="131"/>
    </row>
    <row r="641" spans="1:8">
      <c r="A641" s="92" t="s">
        <v>44</v>
      </c>
      <c r="B641" s="170" t="s">
        <v>752</v>
      </c>
      <c r="C641" s="89"/>
      <c r="D641" s="89" t="s">
        <v>652</v>
      </c>
      <c r="E641" s="120"/>
      <c r="G641" s="131"/>
      <c r="H641" s="131"/>
    </row>
    <row r="642" spans="1:8">
      <c r="A642" s="92" t="s">
        <v>44</v>
      </c>
      <c r="B642" s="170" t="s">
        <v>753</v>
      </c>
      <c r="C642" s="89"/>
      <c r="D642" s="89" t="s">
        <v>454</v>
      </c>
      <c r="E642" s="120"/>
      <c r="G642" s="131"/>
      <c r="H642" s="131"/>
    </row>
    <row r="643" spans="1:8">
      <c r="A643" s="92" t="s">
        <v>44</v>
      </c>
      <c r="B643" s="170" t="s">
        <v>754</v>
      </c>
      <c r="C643" s="89"/>
      <c r="D643" s="89" t="s">
        <v>650</v>
      </c>
      <c r="E643" s="120"/>
      <c r="G643" s="131"/>
      <c r="H643" s="131"/>
    </row>
    <row r="644" spans="1:8">
      <c r="A644" s="92" t="s">
        <v>44</v>
      </c>
      <c r="B644" s="170" t="s">
        <v>755</v>
      </c>
      <c r="C644" s="89"/>
      <c r="D644" s="89" t="s">
        <v>455</v>
      </c>
      <c r="E644" s="120"/>
      <c r="G644" s="131"/>
      <c r="H644" s="131"/>
    </row>
    <row r="645" spans="1:8">
      <c r="A645" s="92" t="s">
        <v>44</v>
      </c>
      <c r="B645" s="170" t="s">
        <v>756</v>
      </c>
      <c r="C645" s="89"/>
      <c r="D645" s="89" t="s">
        <v>456</v>
      </c>
      <c r="E645" s="120"/>
      <c r="G645" s="131"/>
      <c r="H645" s="131"/>
    </row>
    <row r="646" spans="1:8">
      <c r="A646" s="92" t="s">
        <v>44</v>
      </c>
      <c r="B646" s="170" t="s">
        <v>757</v>
      </c>
      <c r="C646" s="89"/>
      <c r="D646" s="89" t="s">
        <v>457</v>
      </c>
      <c r="E646" s="120"/>
      <c r="G646" s="131"/>
      <c r="H646" s="131"/>
    </row>
    <row r="647" spans="1:8">
      <c r="A647" s="92" t="s">
        <v>44</v>
      </c>
      <c r="B647" s="170" t="s">
        <v>758</v>
      </c>
      <c r="C647" s="89"/>
      <c r="D647" s="89" t="s">
        <v>458</v>
      </c>
      <c r="E647" s="120"/>
      <c r="G647" s="131"/>
      <c r="H647" s="131"/>
    </row>
    <row r="648" spans="1:8">
      <c r="A648" s="92" t="s">
        <v>44</v>
      </c>
      <c r="B648" s="170" t="s">
        <v>759</v>
      </c>
      <c r="C648" s="89"/>
      <c r="D648" s="89" t="s">
        <v>459</v>
      </c>
      <c r="E648" s="120"/>
      <c r="G648" s="131"/>
      <c r="H648" s="131"/>
    </row>
    <row r="649" spans="1:8">
      <c r="A649" s="92" t="s">
        <v>44</v>
      </c>
      <c r="B649" s="170" t="s">
        <v>760</v>
      </c>
      <c r="C649" s="89"/>
      <c r="D649" s="89" t="s">
        <v>460</v>
      </c>
      <c r="E649" s="120"/>
      <c r="G649" s="131"/>
      <c r="H649" s="131"/>
    </row>
    <row r="650" spans="1:8">
      <c r="A650" s="92" t="s">
        <v>44</v>
      </c>
      <c r="B650" s="170" t="s">
        <v>761</v>
      </c>
      <c r="C650" s="89"/>
      <c r="D650" s="89" t="s">
        <v>461</v>
      </c>
      <c r="E650" s="120"/>
      <c r="G650" s="131"/>
      <c r="H650" s="131"/>
    </row>
    <row r="651" spans="1:8">
      <c r="A651" s="92" t="s">
        <v>44</v>
      </c>
      <c r="B651" s="170" t="s">
        <v>762</v>
      </c>
      <c r="C651" s="89"/>
      <c r="D651" s="89" t="s">
        <v>462</v>
      </c>
      <c r="E651" s="120"/>
      <c r="G651" s="131"/>
      <c r="H651" s="131"/>
    </row>
    <row r="652" spans="1:8">
      <c r="A652" s="92" t="s">
        <v>44</v>
      </c>
      <c r="B652" s="170" t="s">
        <v>763</v>
      </c>
      <c r="C652" s="89"/>
      <c r="D652" s="89" t="s">
        <v>463</v>
      </c>
      <c r="E652" s="120"/>
      <c r="G652" s="131"/>
      <c r="H652" s="131"/>
    </row>
    <row r="653" spans="1:8">
      <c r="A653" s="92" t="s">
        <v>44</v>
      </c>
      <c r="B653" s="170" t="s">
        <v>764</v>
      </c>
      <c r="C653" s="89"/>
      <c r="D653" s="89" t="s">
        <v>464</v>
      </c>
      <c r="E653" s="120"/>
      <c r="G653" s="131"/>
      <c r="H653" s="131"/>
    </row>
    <row r="654" spans="1:8">
      <c r="A654" s="92" t="s">
        <v>44</v>
      </c>
      <c r="B654" s="170" t="s">
        <v>765</v>
      </c>
      <c r="C654" s="89"/>
      <c r="D654" s="89" t="s">
        <v>465</v>
      </c>
      <c r="E654" s="120"/>
      <c r="G654" s="131"/>
      <c r="H654" s="131"/>
    </row>
    <row r="655" spans="1:8">
      <c r="A655" s="92" t="s">
        <v>44</v>
      </c>
      <c r="B655" s="170" t="s">
        <v>766</v>
      </c>
      <c r="C655" s="89"/>
      <c r="D655" s="89" t="s">
        <v>466</v>
      </c>
      <c r="E655" s="120"/>
      <c r="G655" s="131"/>
      <c r="H655" s="131"/>
    </row>
    <row r="656" spans="1:8">
      <c r="A656" s="92" t="s">
        <v>44</v>
      </c>
      <c r="B656" s="170" t="s">
        <v>767</v>
      </c>
      <c r="C656" s="89"/>
      <c r="D656" s="89" t="s">
        <v>467</v>
      </c>
      <c r="E656" s="120"/>
      <c r="G656" s="131"/>
      <c r="H656" s="131"/>
    </row>
    <row r="657" spans="1:8">
      <c r="A657" s="92" t="s">
        <v>44</v>
      </c>
      <c r="B657" s="170" t="s">
        <v>768</v>
      </c>
      <c r="C657" s="89"/>
      <c r="D657" s="89" t="s">
        <v>626</v>
      </c>
      <c r="E657" s="120"/>
      <c r="G657" s="131"/>
      <c r="H657" s="131"/>
    </row>
    <row r="658" spans="1:8">
      <c r="A658" s="92" t="s">
        <v>44</v>
      </c>
      <c r="B658" s="170" t="s">
        <v>769</v>
      </c>
      <c r="C658" s="89"/>
      <c r="D658" s="89" t="s">
        <v>468</v>
      </c>
      <c r="E658" s="120"/>
      <c r="G658" s="131"/>
      <c r="H658" s="131"/>
    </row>
    <row r="659" spans="1:8">
      <c r="A659" s="92" t="s">
        <v>44</v>
      </c>
      <c r="B659" s="170" t="s">
        <v>770</v>
      </c>
      <c r="C659" s="89"/>
      <c r="D659" s="89" t="s">
        <v>469</v>
      </c>
      <c r="E659" s="120"/>
      <c r="G659" s="131"/>
      <c r="H659" s="131"/>
    </row>
    <row r="660" spans="1:8">
      <c r="A660" s="92" t="s">
        <v>44</v>
      </c>
      <c r="B660" s="170" t="s">
        <v>771</v>
      </c>
      <c r="C660" s="89"/>
      <c r="D660" s="89" t="s">
        <v>470</v>
      </c>
      <c r="E660" s="120"/>
      <c r="G660" s="131"/>
      <c r="H660" s="131"/>
    </row>
    <row r="661" spans="1:8">
      <c r="A661" s="92" t="s">
        <v>44</v>
      </c>
      <c r="B661" s="170" t="s">
        <v>772</v>
      </c>
      <c r="C661" s="89"/>
      <c r="D661" s="89" t="s">
        <v>471</v>
      </c>
      <c r="E661" s="120"/>
      <c r="G661" s="131"/>
      <c r="H661" s="131"/>
    </row>
    <row r="662" spans="1:8">
      <c r="A662" s="92" t="s">
        <v>44</v>
      </c>
      <c r="B662" s="170" t="s">
        <v>773</v>
      </c>
      <c r="C662" s="89"/>
      <c r="D662" s="89" t="s">
        <v>472</v>
      </c>
      <c r="E662" s="120"/>
      <c r="G662" s="131"/>
      <c r="H662" s="131"/>
    </row>
    <row r="663" spans="1:8">
      <c r="A663" s="92" t="s">
        <v>44</v>
      </c>
      <c r="B663" s="170" t="s">
        <v>774</v>
      </c>
      <c r="C663" s="89"/>
      <c r="D663" s="89" t="s">
        <v>473</v>
      </c>
      <c r="E663" s="120"/>
      <c r="G663" s="131"/>
      <c r="H663" s="131"/>
    </row>
    <row r="664" spans="1:8">
      <c r="A664" s="92" t="s">
        <v>44</v>
      </c>
      <c r="B664" s="170" t="s">
        <v>775</v>
      </c>
      <c r="C664" s="89"/>
      <c r="D664" s="89" t="s">
        <v>474</v>
      </c>
      <c r="E664" s="120"/>
      <c r="G664" s="131"/>
      <c r="H664" s="131"/>
    </row>
    <row r="665" spans="1:8">
      <c r="A665" s="92" t="s">
        <v>44</v>
      </c>
      <c r="B665" s="170" t="s">
        <v>776</v>
      </c>
      <c r="C665" s="89"/>
      <c r="D665" s="89" t="s">
        <v>475</v>
      </c>
      <c r="E665" s="120"/>
      <c r="G665" s="131"/>
      <c r="H665" s="131"/>
    </row>
    <row r="666" spans="1:8">
      <c r="A666" s="92" t="s">
        <v>44</v>
      </c>
      <c r="B666" s="170" t="s">
        <v>777</v>
      </c>
      <c r="C666" s="89"/>
      <c r="D666" s="89" t="s">
        <v>476</v>
      </c>
      <c r="E666" s="120"/>
      <c r="G666" s="131"/>
      <c r="H666" s="131"/>
    </row>
    <row r="667" spans="1:8">
      <c r="A667" s="92" t="s">
        <v>44</v>
      </c>
      <c r="B667" s="170" t="s">
        <v>778</v>
      </c>
      <c r="C667" s="89"/>
      <c r="D667" s="89" t="s">
        <v>477</v>
      </c>
      <c r="E667" s="120"/>
      <c r="G667" s="131"/>
      <c r="H667" s="131"/>
    </row>
    <row r="668" spans="1:8">
      <c r="A668" s="92" t="s">
        <v>44</v>
      </c>
      <c r="B668" s="170" t="s">
        <v>779</v>
      </c>
      <c r="C668" s="89"/>
      <c r="D668" s="89" t="s">
        <v>478</v>
      </c>
      <c r="E668" s="120"/>
      <c r="G668" s="131"/>
      <c r="H668" s="131"/>
    </row>
    <row r="669" spans="1:8">
      <c r="A669" s="92" t="s">
        <v>44</v>
      </c>
      <c r="B669" s="170" t="s">
        <v>780</v>
      </c>
      <c r="C669" s="89"/>
      <c r="D669" s="89" t="s">
        <v>479</v>
      </c>
      <c r="E669" s="120"/>
      <c r="G669" s="131"/>
      <c r="H669" s="131"/>
    </row>
    <row r="670" spans="1:8">
      <c r="A670" s="92" t="s">
        <v>44</v>
      </c>
      <c r="B670" s="170" t="s">
        <v>781</v>
      </c>
      <c r="C670" s="89"/>
      <c r="D670" s="89" t="s">
        <v>480</v>
      </c>
      <c r="E670" s="120"/>
      <c r="G670" s="131"/>
      <c r="H670" s="131"/>
    </row>
    <row r="671" spans="1:8">
      <c r="A671" s="92" t="s">
        <v>44</v>
      </c>
      <c r="B671" s="170" t="s">
        <v>782</v>
      </c>
      <c r="C671" s="89"/>
      <c r="D671" s="89" t="s">
        <v>481</v>
      </c>
      <c r="E671" s="120"/>
      <c r="G671" s="131"/>
      <c r="H671" s="131"/>
    </row>
    <row r="672" spans="1:8">
      <c r="A672" s="92" t="s">
        <v>44</v>
      </c>
      <c r="B672" s="170" t="s">
        <v>783</v>
      </c>
      <c r="C672" s="89"/>
      <c r="D672" s="89" t="s">
        <v>482</v>
      </c>
      <c r="E672" s="120"/>
      <c r="G672" s="131"/>
      <c r="H672" s="131"/>
    </row>
    <row r="673" spans="1:8">
      <c r="A673" s="92" t="s">
        <v>44</v>
      </c>
      <c r="B673" s="170" t="s">
        <v>784</v>
      </c>
      <c r="C673" s="89"/>
      <c r="D673" s="89" t="s">
        <v>483</v>
      </c>
      <c r="E673" s="120"/>
      <c r="G673" s="131"/>
      <c r="H673" s="131"/>
    </row>
    <row r="674" spans="1:8">
      <c r="A674" s="92" t="s">
        <v>44</v>
      </c>
      <c r="B674" s="170" t="s">
        <v>785</v>
      </c>
      <c r="C674" s="89"/>
      <c r="D674" s="89" t="s">
        <v>484</v>
      </c>
      <c r="E674" s="120"/>
      <c r="G674" s="131"/>
      <c r="H674" s="131"/>
    </row>
    <row r="675" spans="1:8">
      <c r="A675" s="92" t="s">
        <v>44</v>
      </c>
      <c r="B675" s="170" t="s">
        <v>786</v>
      </c>
      <c r="C675" s="89"/>
      <c r="D675" s="89" t="s">
        <v>485</v>
      </c>
      <c r="E675" s="120"/>
      <c r="G675" s="131"/>
      <c r="H675" s="131"/>
    </row>
    <row r="676" spans="1:8">
      <c r="A676" s="92" t="s">
        <v>44</v>
      </c>
      <c r="B676" s="170" t="s">
        <v>787</v>
      </c>
      <c r="C676" s="89"/>
      <c r="D676" s="89" t="s">
        <v>486</v>
      </c>
      <c r="E676" s="120"/>
      <c r="G676" s="131"/>
      <c r="H676" s="131"/>
    </row>
    <row r="677" spans="1:8">
      <c r="A677" s="92" t="s">
        <v>44</v>
      </c>
      <c r="B677" s="170" t="s">
        <v>788</v>
      </c>
      <c r="C677" s="89"/>
      <c r="D677" s="89" t="s">
        <v>487</v>
      </c>
      <c r="E677" s="120"/>
      <c r="G677" s="131"/>
      <c r="H677" s="131"/>
    </row>
    <row r="678" spans="1:8">
      <c r="A678" s="92" t="s">
        <v>44</v>
      </c>
      <c r="B678" s="170" t="s">
        <v>789</v>
      </c>
      <c r="C678" s="89"/>
      <c r="D678" s="89" t="s">
        <v>637</v>
      </c>
      <c r="E678" s="120"/>
      <c r="G678" s="131"/>
      <c r="H678" s="131"/>
    </row>
    <row r="679" spans="1:8">
      <c r="A679" s="92" t="s">
        <v>44</v>
      </c>
      <c r="B679" s="170" t="s">
        <v>790</v>
      </c>
      <c r="C679" s="89"/>
      <c r="D679" s="89" t="s">
        <v>636</v>
      </c>
      <c r="E679" s="120"/>
      <c r="G679" s="131"/>
      <c r="H679" s="131"/>
    </row>
    <row r="680" spans="1:8">
      <c r="A680" s="92" t="s">
        <v>44</v>
      </c>
      <c r="B680" s="170" t="s">
        <v>791</v>
      </c>
      <c r="C680" s="89"/>
      <c r="D680" s="89" t="s">
        <v>638</v>
      </c>
      <c r="E680" s="120"/>
      <c r="G680" s="131"/>
      <c r="H680" s="131"/>
    </row>
    <row r="681" spans="1:8">
      <c r="A681" s="92" t="s">
        <v>44</v>
      </c>
      <c r="B681" s="170" t="s">
        <v>792</v>
      </c>
      <c r="C681" s="89"/>
      <c r="D681" s="89" t="s">
        <v>639</v>
      </c>
      <c r="E681" s="120"/>
      <c r="G681" s="131"/>
      <c r="H681" s="131"/>
    </row>
    <row r="682" spans="1:8">
      <c r="A682" s="92" t="s">
        <v>44</v>
      </c>
      <c r="B682" s="170" t="s">
        <v>793</v>
      </c>
      <c r="C682" s="89"/>
      <c r="D682" s="89" t="s">
        <v>640</v>
      </c>
      <c r="E682" s="120"/>
      <c r="G682" s="131"/>
      <c r="H682" s="131"/>
    </row>
    <row r="683" spans="1:8">
      <c r="A683" s="92" t="s">
        <v>44</v>
      </c>
      <c r="B683" s="170" t="s">
        <v>794</v>
      </c>
      <c r="C683" s="89"/>
      <c r="D683" s="89" t="s">
        <v>641</v>
      </c>
      <c r="E683" s="120"/>
      <c r="G683" s="131"/>
      <c r="H683" s="131"/>
    </row>
    <row r="684" spans="1:8">
      <c r="A684" s="92" t="s">
        <v>44</v>
      </c>
      <c r="B684" s="170" t="s">
        <v>795</v>
      </c>
      <c r="C684" s="89"/>
      <c r="D684" s="89" t="s">
        <v>642</v>
      </c>
      <c r="E684" s="120"/>
      <c r="G684" s="131"/>
      <c r="H684" s="131"/>
    </row>
    <row r="685" spans="1:8">
      <c r="A685" s="92" t="s">
        <v>44</v>
      </c>
      <c r="B685" s="170" t="s">
        <v>796</v>
      </c>
      <c r="C685" s="89"/>
      <c r="D685" s="89" t="s">
        <v>643</v>
      </c>
      <c r="E685" s="120"/>
      <c r="G685" s="234" t="s">
        <v>824</v>
      </c>
      <c r="H685" s="234"/>
    </row>
    <row r="686" spans="1:8" ht="13.5" thickBot="1">
      <c r="A686" s="92" t="s">
        <v>44</v>
      </c>
      <c r="B686" s="170" t="s">
        <v>797</v>
      </c>
      <c r="C686" s="89"/>
      <c r="D686" s="89" t="s">
        <v>644</v>
      </c>
      <c r="E686" s="120"/>
      <c r="G686" s="183"/>
      <c r="H686" s="180">
        <f>SUM(E640:E686)</f>
        <v>0</v>
      </c>
    </row>
    <row r="687" spans="1:8" ht="13.5" thickTop="1">
      <c r="A687" s="240" t="s">
        <v>720</v>
      </c>
      <c r="B687" s="241"/>
      <c r="C687" s="241"/>
      <c r="D687" s="241"/>
      <c r="E687" s="242"/>
      <c r="G687" s="131"/>
      <c r="H687" s="131"/>
    </row>
    <row r="688" spans="1:8">
      <c r="A688" s="92" t="s">
        <v>44</v>
      </c>
      <c r="B688" s="92" t="s">
        <v>881</v>
      </c>
      <c r="C688" s="175" t="s">
        <v>799</v>
      </c>
      <c r="D688" s="89" t="s">
        <v>573</v>
      </c>
      <c r="E688" s="120"/>
      <c r="G688" s="131"/>
      <c r="H688" s="131"/>
    </row>
    <row r="689" spans="1:8">
      <c r="A689" s="92" t="s">
        <v>44</v>
      </c>
      <c r="B689" s="92" t="s">
        <v>881</v>
      </c>
      <c r="C689" s="175" t="s">
        <v>817</v>
      </c>
      <c r="D689" s="89" t="s">
        <v>564</v>
      </c>
      <c r="E689" s="120"/>
      <c r="G689" s="131"/>
      <c r="H689" s="131"/>
    </row>
    <row r="690" spans="1:8">
      <c r="A690" s="92" t="s">
        <v>44</v>
      </c>
      <c r="B690" s="92" t="s">
        <v>881</v>
      </c>
      <c r="C690" s="175" t="s">
        <v>818</v>
      </c>
      <c r="D690" s="89" t="s">
        <v>565</v>
      </c>
      <c r="E690" s="120"/>
      <c r="G690" s="131"/>
      <c r="H690" s="131"/>
    </row>
    <row r="691" spans="1:8">
      <c r="A691" s="92" t="s">
        <v>44</v>
      </c>
      <c r="B691" s="92" t="s">
        <v>881</v>
      </c>
      <c r="C691" s="175" t="s">
        <v>819</v>
      </c>
      <c r="D691" s="89" t="s">
        <v>566</v>
      </c>
      <c r="E691" s="120"/>
      <c r="G691" s="131"/>
      <c r="H691" s="131"/>
    </row>
    <row r="692" spans="1:8">
      <c r="A692" s="92" t="s">
        <v>44</v>
      </c>
      <c r="B692" s="92" t="s">
        <v>881</v>
      </c>
      <c r="C692" s="175" t="s">
        <v>820</v>
      </c>
      <c r="D692" s="89" t="s">
        <v>567</v>
      </c>
      <c r="E692" s="120"/>
      <c r="G692" s="131"/>
      <c r="H692" s="131"/>
    </row>
    <row r="693" spans="1:8">
      <c r="A693" s="92" t="s">
        <v>44</v>
      </c>
      <c r="B693" s="92" t="s">
        <v>881</v>
      </c>
      <c r="C693" s="175" t="s">
        <v>801</v>
      </c>
      <c r="D693" s="89" t="s">
        <v>568</v>
      </c>
      <c r="E693" s="120"/>
      <c r="G693" s="131"/>
      <c r="H693" s="131"/>
    </row>
    <row r="694" spans="1:8">
      <c r="A694" s="92" t="s">
        <v>44</v>
      </c>
      <c r="B694" s="92" t="s">
        <v>881</v>
      </c>
      <c r="C694" s="175" t="s">
        <v>802</v>
      </c>
      <c r="D694" s="89" t="s">
        <v>569</v>
      </c>
      <c r="E694" s="120"/>
      <c r="G694" s="131"/>
      <c r="H694" s="131"/>
    </row>
    <row r="695" spans="1:8">
      <c r="A695" s="92" t="s">
        <v>44</v>
      </c>
      <c r="B695" s="92" t="s">
        <v>881</v>
      </c>
      <c r="C695" s="175" t="s">
        <v>821</v>
      </c>
      <c r="D695" s="89" t="s">
        <v>570</v>
      </c>
      <c r="E695" s="120"/>
      <c r="G695" s="131"/>
      <c r="H695" s="131"/>
    </row>
    <row r="696" spans="1:8">
      <c r="A696" s="92" t="s">
        <v>44</v>
      </c>
      <c r="B696" s="92" t="s">
        <v>881</v>
      </c>
      <c r="C696" s="175" t="s">
        <v>822</v>
      </c>
      <c r="D696" s="89" t="s">
        <v>571</v>
      </c>
      <c r="E696" s="120"/>
      <c r="G696" s="234" t="s">
        <v>826</v>
      </c>
      <c r="H696" s="234"/>
    </row>
    <row r="697" spans="1:8" ht="13.5" thickBot="1">
      <c r="A697" s="92" t="s">
        <v>44</v>
      </c>
      <c r="B697" s="92" t="s">
        <v>881</v>
      </c>
      <c r="C697" s="175" t="s">
        <v>803</v>
      </c>
      <c r="D697" s="89" t="s">
        <v>572</v>
      </c>
      <c r="E697" s="120"/>
      <c r="G697" s="183"/>
      <c r="H697" s="180">
        <f>SUM(E688:E697)</f>
        <v>0</v>
      </c>
    </row>
    <row r="698" spans="1:8" ht="13.5" thickTop="1">
      <c r="A698" s="262"/>
      <c r="B698" s="263"/>
      <c r="C698" s="263"/>
      <c r="D698" s="263"/>
      <c r="E698" s="264"/>
      <c r="G698" s="131"/>
      <c r="H698" s="131"/>
    </row>
    <row r="699" spans="1:8" ht="15.75">
      <c r="A699" s="259" t="s">
        <v>721</v>
      </c>
      <c r="B699" s="260"/>
      <c r="C699" s="260"/>
      <c r="D699" s="260"/>
      <c r="E699" s="261"/>
      <c r="G699" s="131"/>
      <c r="H699" s="131"/>
    </row>
    <row r="700" spans="1:8">
      <c r="A700" s="240" t="s">
        <v>722</v>
      </c>
      <c r="B700" s="241"/>
      <c r="C700" s="241"/>
      <c r="D700" s="241"/>
      <c r="E700" s="242"/>
      <c r="G700" s="131"/>
      <c r="H700" s="131"/>
    </row>
    <row r="701" spans="1:8">
      <c r="A701" s="92" t="s">
        <v>45</v>
      </c>
      <c r="B701" s="169" t="s">
        <v>742</v>
      </c>
      <c r="C701" s="89"/>
      <c r="D701" s="88" t="s">
        <v>438</v>
      </c>
      <c r="E701" s="120"/>
      <c r="G701" s="131"/>
      <c r="H701" s="131"/>
    </row>
    <row r="702" spans="1:8">
      <c r="A702" s="92" t="s">
        <v>45</v>
      </c>
      <c r="B702" s="171" t="s">
        <v>734</v>
      </c>
      <c r="C702" s="89"/>
      <c r="D702" s="89" t="s">
        <v>563</v>
      </c>
      <c r="E702" s="120"/>
      <c r="G702" s="131"/>
      <c r="H702" s="131"/>
    </row>
    <row r="703" spans="1:8">
      <c r="A703" s="92" t="s">
        <v>45</v>
      </c>
      <c r="B703" s="173" t="s">
        <v>735</v>
      </c>
      <c r="C703" s="89"/>
      <c r="D703" s="89" t="s">
        <v>439</v>
      </c>
      <c r="E703" s="120"/>
      <c r="G703" s="131"/>
      <c r="H703" s="131"/>
    </row>
    <row r="704" spans="1:8">
      <c r="A704" s="92" t="s">
        <v>45</v>
      </c>
      <c r="B704" s="173" t="s">
        <v>736</v>
      </c>
      <c r="C704" s="89"/>
      <c r="D704" s="89" t="s">
        <v>440</v>
      </c>
      <c r="E704" s="120"/>
      <c r="G704" s="131"/>
      <c r="H704" s="131"/>
    </row>
    <row r="705" spans="1:8">
      <c r="A705" s="92" t="s">
        <v>45</v>
      </c>
      <c r="B705" s="173" t="s">
        <v>737</v>
      </c>
      <c r="C705" s="89"/>
      <c r="D705" s="89" t="s">
        <v>441</v>
      </c>
      <c r="E705" s="120"/>
      <c r="G705" s="131"/>
      <c r="H705" s="131"/>
    </row>
    <row r="706" spans="1:8">
      <c r="A706" s="92" t="s">
        <v>45</v>
      </c>
      <c r="B706" s="173" t="s">
        <v>738</v>
      </c>
      <c r="C706" s="89"/>
      <c r="D706" s="89" t="s">
        <v>442</v>
      </c>
      <c r="E706" s="120"/>
      <c r="G706" s="131"/>
      <c r="H706" s="131"/>
    </row>
    <row r="707" spans="1:8">
      <c r="A707" s="92" t="s">
        <v>45</v>
      </c>
      <c r="B707" s="173" t="s">
        <v>739</v>
      </c>
      <c r="C707" s="89"/>
      <c r="D707" s="89" t="s">
        <v>443</v>
      </c>
      <c r="E707" s="120"/>
      <c r="G707" s="131"/>
      <c r="H707" s="131"/>
    </row>
    <row r="708" spans="1:8">
      <c r="A708" s="92" t="s">
        <v>45</v>
      </c>
      <c r="B708" s="173" t="s">
        <v>740</v>
      </c>
      <c r="C708" s="89"/>
      <c r="D708" s="89" t="s">
        <v>444</v>
      </c>
      <c r="E708" s="120"/>
      <c r="G708" s="131"/>
      <c r="H708" s="131"/>
    </row>
    <row r="709" spans="1:8">
      <c r="A709" s="92" t="s">
        <v>45</v>
      </c>
      <c r="B709" s="173" t="s">
        <v>741</v>
      </c>
      <c r="C709" s="89"/>
      <c r="D709" s="89" t="s">
        <v>888</v>
      </c>
      <c r="E709" s="120"/>
      <c r="G709" s="131"/>
      <c r="H709" s="131"/>
    </row>
    <row r="710" spans="1:8">
      <c r="A710" s="240" t="s">
        <v>723</v>
      </c>
      <c r="B710" s="241"/>
      <c r="C710" s="241"/>
      <c r="D710" s="241"/>
      <c r="E710" s="242"/>
      <c r="G710" s="190" t="s">
        <v>587</v>
      </c>
      <c r="H710" s="159"/>
    </row>
    <row r="711" spans="1:8">
      <c r="A711" s="92" t="s">
        <v>45</v>
      </c>
      <c r="B711" s="170" t="s">
        <v>743</v>
      </c>
      <c r="C711" s="89"/>
      <c r="D711" s="89" t="s">
        <v>445</v>
      </c>
      <c r="E711" s="120"/>
      <c r="G711" s="188" t="s">
        <v>583</v>
      </c>
      <c r="H711" s="193">
        <f>E701+E702+E703+E704+E705+E706+E707+E708</f>
        <v>0</v>
      </c>
    </row>
    <row r="712" spans="1:8">
      <c r="A712" s="92" t="s">
        <v>45</v>
      </c>
      <c r="B712" s="170" t="s">
        <v>744</v>
      </c>
      <c r="C712" s="89"/>
      <c r="D712" s="89" t="s">
        <v>446</v>
      </c>
      <c r="E712" s="120"/>
      <c r="G712" s="188" t="s">
        <v>575</v>
      </c>
      <c r="H712" s="193">
        <f>E709</f>
        <v>0</v>
      </c>
    </row>
    <row r="713" spans="1:8">
      <c r="A713" s="92" t="s">
        <v>45</v>
      </c>
      <c r="B713" s="170" t="s">
        <v>745</v>
      </c>
      <c r="C713" s="89"/>
      <c r="D713" s="89" t="s">
        <v>449</v>
      </c>
      <c r="E713" s="120"/>
      <c r="G713" s="188"/>
      <c r="H713" s="193"/>
    </row>
    <row r="714" spans="1:8">
      <c r="A714" s="92" t="s">
        <v>45</v>
      </c>
      <c r="B714" s="170" t="s">
        <v>746</v>
      </c>
      <c r="C714" s="89"/>
      <c r="D714" s="89" t="s">
        <v>450</v>
      </c>
      <c r="E714" s="120"/>
      <c r="G714" s="188" t="s">
        <v>576</v>
      </c>
      <c r="H714" s="193">
        <f>E711+E712+E714</f>
        <v>0</v>
      </c>
    </row>
    <row r="715" spans="1:8">
      <c r="A715" s="240" t="s">
        <v>724</v>
      </c>
      <c r="B715" s="241"/>
      <c r="C715" s="241"/>
      <c r="D715" s="241"/>
      <c r="E715" s="242"/>
      <c r="G715" s="188" t="s">
        <v>577</v>
      </c>
      <c r="H715" s="193">
        <f>E713</f>
        <v>0</v>
      </c>
    </row>
    <row r="716" spans="1:8">
      <c r="A716" s="92" t="s">
        <v>45</v>
      </c>
      <c r="B716" s="170" t="s">
        <v>747</v>
      </c>
      <c r="C716" s="89"/>
      <c r="D716" s="89" t="s">
        <v>614</v>
      </c>
      <c r="E716" s="120"/>
      <c r="G716" s="188"/>
      <c r="H716" s="193"/>
    </row>
    <row r="717" spans="1:8">
      <c r="A717" s="92" t="s">
        <v>45</v>
      </c>
      <c r="B717" s="170" t="s">
        <v>748</v>
      </c>
      <c r="C717" s="89"/>
      <c r="D717" s="89" t="s">
        <v>615</v>
      </c>
      <c r="E717" s="120"/>
      <c r="G717" s="188" t="s">
        <v>589</v>
      </c>
      <c r="H717" s="193">
        <f>E716+E717+E718+E719</f>
        <v>0</v>
      </c>
    </row>
    <row r="718" spans="1:8">
      <c r="A718" s="92" t="s">
        <v>45</v>
      </c>
      <c r="B718" s="170" t="s">
        <v>749</v>
      </c>
      <c r="C718" s="89"/>
      <c r="D718" s="89" t="s">
        <v>617</v>
      </c>
      <c r="E718" s="120"/>
      <c r="G718" s="192"/>
      <c r="H718" s="187"/>
    </row>
    <row r="719" spans="1:8" ht="13.5" thickBot="1">
      <c r="A719" s="92" t="s">
        <v>45</v>
      </c>
      <c r="B719" s="170" t="s">
        <v>750</v>
      </c>
      <c r="C719" s="89"/>
      <c r="D719" s="89" t="s">
        <v>651</v>
      </c>
      <c r="E719" s="120"/>
      <c r="G719" s="189" t="s">
        <v>579</v>
      </c>
      <c r="H719" s="191">
        <f>H711+H712-H714-H715-H717</f>
        <v>0</v>
      </c>
    </row>
    <row r="720" spans="1:8" ht="13.5" thickTop="1">
      <c r="A720" s="240" t="s">
        <v>725</v>
      </c>
      <c r="B720" s="241"/>
      <c r="C720" s="241"/>
      <c r="D720" s="241"/>
      <c r="E720" s="242"/>
      <c r="G720" s="131"/>
      <c r="H720" s="131"/>
    </row>
    <row r="721" spans="1:8">
      <c r="A721" s="92" t="s">
        <v>45</v>
      </c>
      <c r="B721" s="170" t="s">
        <v>751</v>
      </c>
      <c r="C721" s="89"/>
      <c r="D721" s="89" t="s">
        <v>453</v>
      </c>
      <c r="E721" s="120"/>
      <c r="G721" s="131"/>
      <c r="H721" s="131"/>
    </row>
    <row r="722" spans="1:8">
      <c r="A722" s="92" t="s">
        <v>45</v>
      </c>
      <c r="B722" s="170" t="s">
        <v>752</v>
      </c>
      <c r="C722" s="89"/>
      <c r="D722" s="89" t="s">
        <v>652</v>
      </c>
      <c r="E722" s="120"/>
      <c r="G722" s="131"/>
      <c r="H722" s="131"/>
    </row>
    <row r="723" spans="1:8">
      <c r="A723" s="92" t="s">
        <v>45</v>
      </c>
      <c r="B723" s="170" t="s">
        <v>753</v>
      </c>
      <c r="C723" s="89"/>
      <c r="D723" s="89" t="s">
        <v>454</v>
      </c>
      <c r="E723" s="120"/>
      <c r="G723" s="131"/>
      <c r="H723" s="131"/>
    </row>
    <row r="724" spans="1:8">
      <c r="A724" s="92" t="s">
        <v>45</v>
      </c>
      <c r="B724" s="170" t="s">
        <v>754</v>
      </c>
      <c r="C724" s="89"/>
      <c r="D724" s="89" t="s">
        <v>650</v>
      </c>
      <c r="E724" s="120"/>
      <c r="G724" s="131"/>
      <c r="H724" s="131"/>
    </row>
    <row r="725" spans="1:8">
      <c r="A725" s="92" t="s">
        <v>45</v>
      </c>
      <c r="B725" s="170" t="s">
        <v>755</v>
      </c>
      <c r="C725" s="89"/>
      <c r="D725" s="89" t="s">
        <v>455</v>
      </c>
      <c r="E725" s="120"/>
      <c r="G725" s="131"/>
      <c r="H725" s="131"/>
    </row>
    <row r="726" spans="1:8">
      <c r="A726" s="92" t="s">
        <v>45</v>
      </c>
      <c r="B726" s="170" t="s">
        <v>756</v>
      </c>
      <c r="C726" s="89"/>
      <c r="D726" s="89" t="s">
        <v>456</v>
      </c>
      <c r="E726" s="120"/>
      <c r="G726" s="131"/>
      <c r="H726" s="131"/>
    </row>
    <row r="727" spans="1:8">
      <c r="A727" s="92" t="s">
        <v>45</v>
      </c>
      <c r="B727" s="170" t="s">
        <v>757</v>
      </c>
      <c r="C727" s="89"/>
      <c r="D727" s="89" t="s">
        <v>649</v>
      </c>
      <c r="E727" s="120"/>
      <c r="G727" s="131"/>
      <c r="H727" s="131"/>
    </row>
    <row r="728" spans="1:8">
      <c r="A728" s="92" t="s">
        <v>45</v>
      </c>
      <c r="B728" s="170" t="s">
        <v>758</v>
      </c>
      <c r="C728" s="89"/>
      <c r="D728" s="89" t="s">
        <v>458</v>
      </c>
      <c r="E728" s="120"/>
      <c r="G728" s="131"/>
      <c r="H728" s="131"/>
    </row>
    <row r="729" spans="1:8">
      <c r="A729" s="92" t="s">
        <v>45</v>
      </c>
      <c r="B729" s="170" t="s">
        <v>759</v>
      </c>
      <c r="C729" s="89"/>
      <c r="D729" s="89" t="s">
        <v>459</v>
      </c>
      <c r="E729" s="120"/>
      <c r="G729" s="131"/>
      <c r="H729" s="131"/>
    </row>
    <row r="730" spans="1:8">
      <c r="A730" s="92" t="s">
        <v>45</v>
      </c>
      <c r="B730" s="170" t="s">
        <v>760</v>
      </c>
      <c r="C730" s="89"/>
      <c r="D730" s="89" t="s">
        <v>460</v>
      </c>
      <c r="E730" s="120"/>
      <c r="G730" s="131"/>
      <c r="H730" s="131"/>
    </row>
    <row r="731" spans="1:8">
      <c r="A731" s="92" t="s">
        <v>45</v>
      </c>
      <c r="B731" s="170" t="s">
        <v>761</v>
      </c>
      <c r="C731" s="89"/>
      <c r="D731" s="89" t="s">
        <v>461</v>
      </c>
      <c r="E731" s="120"/>
      <c r="G731" s="131"/>
      <c r="H731" s="131"/>
    </row>
    <row r="732" spans="1:8">
      <c r="A732" s="92" t="s">
        <v>45</v>
      </c>
      <c r="B732" s="170" t="s">
        <v>762</v>
      </c>
      <c r="C732" s="89"/>
      <c r="D732" s="89" t="s">
        <v>624</v>
      </c>
      <c r="E732" s="120"/>
      <c r="G732" s="131"/>
      <c r="H732" s="131"/>
    </row>
    <row r="733" spans="1:8">
      <c r="A733" s="92" t="s">
        <v>45</v>
      </c>
      <c r="B733" s="170" t="s">
        <v>763</v>
      </c>
      <c r="C733" s="89"/>
      <c r="D733" s="89" t="s">
        <v>463</v>
      </c>
      <c r="E733" s="120"/>
      <c r="G733" s="131"/>
      <c r="H733" s="131"/>
    </row>
    <row r="734" spans="1:8">
      <c r="A734" s="92" t="s">
        <v>45</v>
      </c>
      <c r="B734" s="170" t="s">
        <v>764</v>
      </c>
      <c r="C734" s="89"/>
      <c r="D734" s="89" t="s">
        <v>464</v>
      </c>
      <c r="E734" s="120"/>
      <c r="G734" s="131"/>
      <c r="H734" s="131"/>
    </row>
    <row r="735" spans="1:8">
      <c r="A735" s="92" t="s">
        <v>45</v>
      </c>
      <c r="B735" s="170" t="s">
        <v>765</v>
      </c>
      <c r="C735" s="89"/>
      <c r="D735" s="89" t="s">
        <v>465</v>
      </c>
      <c r="E735" s="120"/>
      <c r="G735" s="131"/>
      <c r="H735" s="131"/>
    </row>
    <row r="736" spans="1:8">
      <c r="A736" s="92" t="s">
        <v>45</v>
      </c>
      <c r="B736" s="170" t="s">
        <v>766</v>
      </c>
      <c r="C736" s="89"/>
      <c r="D736" s="89" t="s">
        <v>466</v>
      </c>
      <c r="E736" s="120"/>
      <c r="G736" s="131"/>
      <c r="H736" s="131"/>
    </row>
    <row r="737" spans="1:8">
      <c r="A737" s="92" t="s">
        <v>45</v>
      </c>
      <c r="B737" s="170" t="s">
        <v>767</v>
      </c>
      <c r="C737" s="89"/>
      <c r="D737" s="89" t="s">
        <v>467</v>
      </c>
      <c r="E737" s="120"/>
      <c r="G737" s="131"/>
      <c r="H737" s="131"/>
    </row>
    <row r="738" spans="1:8">
      <c r="A738" s="92" t="s">
        <v>45</v>
      </c>
      <c r="B738" s="170" t="s">
        <v>768</v>
      </c>
      <c r="C738" s="89"/>
      <c r="D738" s="89" t="s">
        <v>626</v>
      </c>
      <c r="E738" s="120"/>
      <c r="G738" s="131"/>
      <c r="H738" s="131"/>
    </row>
    <row r="739" spans="1:8">
      <c r="A739" s="92" t="s">
        <v>45</v>
      </c>
      <c r="B739" s="170" t="s">
        <v>769</v>
      </c>
      <c r="C739" s="89"/>
      <c r="D739" s="89" t="s">
        <v>468</v>
      </c>
      <c r="E739" s="120"/>
      <c r="G739" s="131"/>
      <c r="H739" s="131"/>
    </row>
    <row r="740" spans="1:8">
      <c r="A740" s="92" t="s">
        <v>45</v>
      </c>
      <c r="B740" s="170" t="s">
        <v>770</v>
      </c>
      <c r="C740" s="89"/>
      <c r="D740" s="89" t="s">
        <v>469</v>
      </c>
      <c r="E740" s="120"/>
      <c r="G740" s="131"/>
      <c r="H740" s="131"/>
    </row>
    <row r="741" spans="1:8">
      <c r="A741" s="92" t="s">
        <v>45</v>
      </c>
      <c r="B741" s="170" t="s">
        <v>771</v>
      </c>
      <c r="C741" s="89"/>
      <c r="D741" s="89" t="s">
        <v>470</v>
      </c>
      <c r="E741" s="120"/>
      <c r="G741" s="131"/>
      <c r="H741" s="131"/>
    </row>
    <row r="742" spans="1:8">
      <c r="A742" s="92" t="s">
        <v>45</v>
      </c>
      <c r="B742" s="170" t="s">
        <v>772</v>
      </c>
      <c r="C742" s="89"/>
      <c r="D742" s="89" t="s">
        <v>471</v>
      </c>
      <c r="E742" s="120"/>
      <c r="G742" s="131"/>
      <c r="H742" s="131"/>
    </row>
    <row r="743" spans="1:8">
      <c r="A743" s="92" t="s">
        <v>45</v>
      </c>
      <c r="B743" s="170" t="s">
        <v>773</v>
      </c>
      <c r="C743" s="89"/>
      <c r="D743" s="89" t="s">
        <v>472</v>
      </c>
      <c r="E743" s="120"/>
      <c r="G743" s="131"/>
      <c r="H743" s="131"/>
    </row>
    <row r="744" spans="1:8">
      <c r="A744" s="92" t="s">
        <v>45</v>
      </c>
      <c r="B744" s="170" t="s">
        <v>774</v>
      </c>
      <c r="C744" s="89"/>
      <c r="D744" s="89" t="s">
        <v>473</v>
      </c>
      <c r="E744" s="120"/>
      <c r="G744" s="131"/>
      <c r="H744" s="131"/>
    </row>
    <row r="745" spans="1:8">
      <c r="A745" s="92" t="s">
        <v>45</v>
      </c>
      <c r="B745" s="170" t="s">
        <v>775</v>
      </c>
      <c r="C745" s="89"/>
      <c r="D745" s="89" t="s">
        <v>474</v>
      </c>
      <c r="E745" s="120"/>
      <c r="G745" s="131"/>
      <c r="H745" s="131"/>
    </row>
    <row r="746" spans="1:8">
      <c r="A746" s="92" t="s">
        <v>45</v>
      </c>
      <c r="B746" s="170" t="s">
        <v>776</v>
      </c>
      <c r="C746" s="89"/>
      <c r="D746" s="89" t="s">
        <v>475</v>
      </c>
      <c r="E746" s="120"/>
      <c r="G746" s="131"/>
      <c r="H746" s="131"/>
    </row>
    <row r="747" spans="1:8">
      <c r="A747" s="92" t="s">
        <v>45</v>
      </c>
      <c r="B747" s="170" t="s">
        <v>777</v>
      </c>
      <c r="C747" s="89"/>
      <c r="D747" s="89" t="s">
        <v>476</v>
      </c>
      <c r="E747" s="120"/>
      <c r="G747" s="131"/>
      <c r="H747" s="131"/>
    </row>
    <row r="748" spans="1:8">
      <c r="A748" s="92" t="s">
        <v>45</v>
      </c>
      <c r="B748" s="170" t="s">
        <v>778</v>
      </c>
      <c r="C748" s="89"/>
      <c r="D748" s="89" t="s">
        <v>477</v>
      </c>
      <c r="E748" s="120"/>
      <c r="G748" s="131"/>
      <c r="H748" s="131"/>
    </row>
    <row r="749" spans="1:8">
      <c r="A749" s="92" t="s">
        <v>45</v>
      </c>
      <c r="B749" s="170" t="s">
        <v>779</v>
      </c>
      <c r="C749" s="89"/>
      <c r="D749" s="89" t="s">
        <v>478</v>
      </c>
      <c r="E749" s="120"/>
      <c r="G749" s="131"/>
      <c r="H749" s="131"/>
    </row>
    <row r="750" spans="1:8">
      <c r="A750" s="92" t="s">
        <v>45</v>
      </c>
      <c r="B750" s="170" t="s">
        <v>780</v>
      </c>
      <c r="C750" s="89"/>
      <c r="D750" s="89" t="s">
        <v>633</v>
      </c>
      <c r="E750" s="120"/>
      <c r="G750" s="131"/>
      <c r="H750" s="131"/>
    </row>
    <row r="751" spans="1:8">
      <c r="A751" s="92" t="s">
        <v>45</v>
      </c>
      <c r="B751" s="170" t="s">
        <v>781</v>
      </c>
      <c r="C751" s="89"/>
      <c r="D751" s="89" t="s">
        <v>480</v>
      </c>
      <c r="E751" s="120"/>
      <c r="G751" s="131"/>
      <c r="H751" s="131"/>
    </row>
    <row r="752" spans="1:8">
      <c r="A752" s="92" t="s">
        <v>45</v>
      </c>
      <c r="B752" s="170" t="s">
        <v>782</v>
      </c>
      <c r="C752" s="89"/>
      <c r="D752" s="89" t="s">
        <v>481</v>
      </c>
      <c r="E752" s="120"/>
      <c r="G752" s="131"/>
      <c r="H752" s="131"/>
    </row>
    <row r="753" spans="1:8">
      <c r="A753" s="92" t="s">
        <v>45</v>
      </c>
      <c r="B753" s="170" t="s">
        <v>783</v>
      </c>
      <c r="C753" s="89"/>
      <c r="D753" s="89" t="s">
        <v>482</v>
      </c>
      <c r="E753" s="120"/>
      <c r="G753" s="131"/>
      <c r="H753" s="131"/>
    </row>
    <row r="754" spans="1:8">
      <c r="A754" s="92" t="s">
        <v>45</v>
      </c>
      <c r="B754" s="170" t="s">
        <v>784</v>
      </c>
      <c r="C754" s="89"/>
      <c r="D754" s="89" t="s">
        <v>483</v>
      </c>
      <c r="E754" s="120"/>
      <c r="G754" s="131"/>
      <c r="H754" s="131"/>
    </row>
    <row r="755" spans="1:8">
      <c r="A755" s="92" t="s">
        <v>45</v>
      </c>
      <c r="B755" s="170" t="s">
        <v>785</v>
      </c>
      <c r="C755" s="89"/>
      <c r="D755" s="89" t="s">
        <v>484</v>
      </c>
      <c r="E755" s="120"/>
      <c r="G755" s="131"/>
      <c r="H755" s="131"/>
    </row>
    <row r="756" spans="1:8">
      <c r="A756" s="92" t="s">
        <v>45</v>
      </c>
      <c r="B756" s="170" t="s">
        <v>786</v>
      </c>
      <c r="C756" s="89"/>
      <c r="D756" s="89" t="s">
        <v>634</v>
      </c>
      <c r="E756" s="120"/>
      <c r="G756" s="131"/>
      <c r="H756" s="131"/>
    </row>
    <row r="757" spans="1:8">
      <c r="A757" s="92" t="s">
        <v>45</v>
      </c>
      <c r="B757" s="170" t="s">
        <v>787</v>
      </c>
      <c r="C757" s="89"/>
      <c r="D757" s="89" t="s">
        <v>635</v>
      </c>
      <c r="E757" s="120"/>
      <c r="G757" s="131"/>
      <c r="H757" s="131"/>
    </row>
    <row r="758" spans="1:8">
      <c r="A758" s="92" t="s">
        <v>45</v>
      </c>
      <c r="B758" s="170" t="s">
        <v>788</v>
      </c>
      <c r="C758" s="89"/>
      <c r="D758" s="89" t="s">
        <v>487</v>
      </c>
      <c r="E758" s="120"/>
      <c r="G758" s="131"/>
      <c r="H758" s="131"/>
    </row>
    <row r="759" spans="1:8">
      <c r="A759" s="92" t="s">
        <v>45</v>
      </c>
      <c r="B759" s="170" t="s">
        <v>789</v>
      </c>
      <c r="C759" s="89"/>
      <c r="D759" s="89" t="s">
        <v>637</v>
      </c>
      <c r="E759" s="120"/>
      <c r="G759" s="131"/>
      <c r="H759" s="131"/>
    </row>
    <row r="760" spans="1:8">
      <c r="A760" s="92" t="s">
        <v>45</v>
      </c>
      <c r="B760" s="170" t="s">
        <v>790</v>
      </c>
      <c r="C760" s="89"/>
      <c r="D760" s="89" t="s">
        <v>636</v>
      </c>
      <c r="E760" s="120"/>
      <c r="G760" s="131"/>
      <c r="H760" s="131"/>
    </row>
    <row r="761" spans="1:8">
      <c r="A761" s="92" t="s">
        <v>45</v>
      </c>
      <c r="B761" s="170" t="s">
        <v>791</v>
      </c>
      <c r="C761" s="89"/>
      <c r="D761" s="89" t="s">
        <v>638</v>
      </c>
      <c r="E761" s="120"/>
      <c r="G761" s="131"/>
      <c r="H761" s="131"/>
    </row>
    <row r="762" spans="1:8">
      <c r="A762" s="92" t="s">
        <v>45</v>
      </c>
      <c r="B762" s="170" t="s">
        <v>792</v>
      </c>
      <c r="C762" s="89"/>
      <c r="D762" s="89" t="s">
        <v>639</v>
      </c>
      <c r="E762" s="120"/>
      <c r="G762" s="131"/>
      <c r="H762" s="131"/>
    </row>
    <row r="763" spans="1:8">
      <c r="A763" s="92" t="s">
        <v>45</v>
      </c>
      <c r="B763" s="170" t="s">
        <v>793</v>
      </c>
      <c r="C763" s="89"/>
      <c r="D763" s="89" t="s">
        <v>640</v>
      </c>
      <c r="E763" s="120"/>
      <c r="G763" s="131"/>
      <c r="H763" s="131"/>
    </row>
    <row r="764" spans="1:8">
      <c r="A764" s="92" t="s">
        <v>45</v>
      </c>
      <c r="B764" s="170" t="s">
        <v>794</v>
      </c>
      <c r="C764" s="89"/>
      <c r="D764" s="89" t="s">
        <v>641</v>
      </c>
      <c r="E764" s="120"/>
      <c r="G764" s="131"/>
      <c r="H764" s="131"/>
    </row>
    <row r="765" spans="1:8">
      <c r="A765" s="92" t="s">
        <v>45</v>
      </c>
      <c r="B765" s="170" t="s">
        <v>795</v>
      </c>
      <c r="C765" s="89"/>
      <c r="D765" s="89" t="s">
        <v>642</v>
      </c>
      <c r="E765" s="120"/>
      <c r="G765" s="131"/>
      <c r="H765" s="131"/>
    </row>
    <row r="766" spans="1:8">
      <c r="A766" s="92" t="s">
        <v>45</v>
      </c>
      <c r="B766" s="170" t="s">
        <v>796</v>
      </c>
      <c r="C766" s="89"/>
      <c r="D766" s="89" t="s">
        <v>643</v>
      </c>
      <c r="E766" s="120"/>
      <c r="G766" s="234" t="s">
        <v>824</v>
      </c>
      <c r="H766" s="234"/>
    </row>
    <row r="767" spans="1:8" ht="13.5" thickBot="1">
      <c r="A767" s="92" t="s">
        <v>45</v>
      </c>
      <c r="B767" s="170" t="s">
        <v>797</v>
      </c>
      <c r="C767" s="89"/>
      <c r="D767" s="89" t="s">
        <v>644</v>
      </c>
      <c r="E767" s="120"/>
      <c r="G767" s="179"/>
      <c r="H767" s="182">
        <f>SUM(E721:E767)</f>
        <v>0</v>
      </c>
    </row>
    <row r="768" spans="1:8" ht="13.5" thickTop="1">
      <c r="A768" s="240" t="s">
        <v>726</v>
      </c>
      <c r="B768" s="241"/>
      <c r="C768" s="241"/>
      <c r="D768" s="241"/>
      <c r="E768" s="242"/>
      <c r="G768" s="181"/>
      <c r="H768" s="181"/>
    </row>
    <row r="769" spans="1:8">
      <c r="A769" s="92" t="s">
        <v>45</v>
      </c>
      <c r="B769" s="201" t="s">
        <v>881</v>
      </c>
      <c r="C769" s="175" t="s">
        <v>799</v>
      </c>
      <c r="D769" s="89" t="s">
        <v>573</v>
      </c>
      <c r="E769" s="120"/>
      <c r="G769" s="181"/>
      <c r="H769" s="181"/>
    </row>
    <row r="770" spans="1:8">
      <c r="A770" s="92" t="s">
        <v>45</v>
      </c>
      <c r="B770" s="201" t="s">
        <v>881</v>
      </c>
      <c r="C770" s="175" t="s">
        <v>882</v>
      </c>
      <c r="D770" s="89" t="s">
        <v>883</v>
      </c>
      <c r="E770" s="120"/>
      <c r="G770" s="181"/>
      <c r="H770" s="181"/>
    </row>
    <row r="771" spans="1:8">
      <c r="A771" s="92" t="s">
        <v>45</v>
      </c>
      <c r="B771" s="201" t="s">
        <v>881</v>
      </c>
      <c r="C771" s="175" t="s">
        <v>801</v>
      </c>
      <c r="D771" s="89" t="s">
        <v>884</v>
      </c>
      <c r="E771" s="120"/>
      <c r="G771" s="181"/>
      <c r="H771" s="181"/>
    </row>
    <row r="772" spans="1:8">
      <c r="A772" s="92" t="s">
        <v>45</v>
      </c>
      <c r="B772" s="201" t="s">
        <v>881</v>
      </c>
      <c r="C772" s="175" t="s">
        <v>802</v>
      </c>
      <c r="D772" s="89" t="s">
        <v>885</v>
      </c>
      <c r="E772" s="120"/>
      <c r="G772" s="181"/>
      <c r="H772" s="181"/>
    </row>
    <row r="773" spans="1:8">
      <c r="A773" s="92" t="s">
        <v>45</v>
      </c>
      <c r="B773" s="201" t="s">
        <v>881</v>
      </c>
      <c r="C773" s="175" t="s">
        <v>803</v>
      </c>
      <c r="D773" s="89" t="s">
        <v>572</v>
      </c>
      <c r="E773" s="120"/>
      <c r="G773" s="234" t="s">
        <v>826</v>
      </c>
      <c r="H773" s="234"/>
    </row>
    <row r="774" spans="1:8" ht="13.5" thickBot="1">
      <c r="A774" s="92" t="s">
        <v>45</v>
      </c>
      <c r="B774" s="201" t="s">
        <v>881</v>
      </c>
      <c r="C774" s="175" t="s">
        <v>38</v>
      </c>
      <c r="D774" s="89" t="s">
        <v>886</v>
      </c>
      <c r="E774" s="120"/>
      <c r="G774" s="179"/>
      <c r="H774" s="182">
        <f>SUM(E769:E774)</f>
        <v>0</v>
      </c>
    </row>
    <row r="775" spans="1:8" ht="13.5" thickTop="1">
      <c r="A775" s="262"/>
      <c r="B775" s="263"/>
      <c r="C775" s="263"/>
      <c r="D775" s="263"/>
      <c r="E775" s="264"/>
      <c r="G775" s="131"/>
      <c r="H775" s="131"/>
    </row>
    <row r="776" spans="1:8" ht="15.75">
      <c r="A776" s="259" t="s">
        <v>858</v>
      </c>
      <c r="B776" s="260"/>
      <c r="C776" s="260"/>
      <c r="D776" s="260"/>
      <c r="E776" s="261"/>
      <c r="G776" s="131"/>
      <c r="H776" s="131"/>
    </row>
    <row r="777" spans="1:8">
      <c r="A777" s="240" t="s">
        <v>859</v>
      </c>
      <c r="B777" s="241"/>
      <c r="C777" s="241"/>
      <c r="D777" s="241"/>
      <c r="E777" s="242"/>
      <c r="G777" s="131"/>
      <c r="H777" s="131"/>
    </row>
    <row r="778" spans="1:8">
      <c r="A778" s="92" t="s">
        <v>47</v>
      </c>
      <c r="B778" s="169" t="s">
        <v>742</v>
      </c>
      <c r="C778" s="89"/>
      <c r="D778" s="88" t="s">
        <v>438</v>
      </c>
      <c r="E778" s="120"/>
      <c r="G778" s="131"/>
      <c r="H778" s="131"/>
    </row>
    <row r="779" spans="1:8">
      <c r="A779" s="92" t="s">
        <v>47</v>
      </c>
      <c r="B779" s="171" t="s">
        <v>734</v>
      </c>
      <c r="C779" s="89"/>
      <c r="D779" s="89" t="s">
        <v>563</v>
      </c>
      <c r="E779" s="120"/>
      <c r="G779" s="131"/>
      <c r="H779" s="131"/>
    </row>
    <row r="780" spans="1:8">
      <c r="A780" s="92" t="s">
        <v>47</v>
      </c>
      <c r="B780" s="173" t="s">
        <v>735</v>
      </c>
      <c r="C780" s="89"/>
      <c r="D780" s="89" t="s">
        <v>439</v>
      </c>
      <c r="E780" s="120"/>
      <c r="G780" s="131"/>
      <c r="H780" s="131"/>
    </row>
    <row r="781" spans="1:8">
      <c r="A781" s="92" t="s">
        <v>47</v>
      </c>
      <c r="B781" s="173" t="s">
        <v>736</v>
      </c>
      <c r="C781" s="89"/>
      <c r="D781" s="89" t="s">
        <v>440</v>
      </c>
      <c r="E781" s="120"/>
      <c r="G781" s="131"/>
      <c r="H781" s="131"/>
    </row>
    <row r="782" spans="1:8">
      <c r="A782" s="92" t="s">
        <v>47</v>
      </c>
      <c r="B782" s="173" t="s">
        <v>737</v>
      </c>
      <c r="C782" s="89"/>
      <c r="D782" s="89" t="s">
        <v>441</v>
      </c>
      <c r="E782" s="120"/>
      <c r="G782" s="131"/>
      <c r="H782" s="131"/>
    </row>
    <row r="783" spans="1:8">
      <c r="A783" s="92" t="s">
        <v>47</v>
      </c>
      <c r="B783" s="173" t="s">
        <v>738</v>
      </c>
      <c r="C783" s="89"/>
      <c r="D783" s="89" t="s">
        <v>442</v>
      </c>
      <c r="E783" s="120"/>
      <c r="G783" s="131"/>
      <c r="H783" s="131"/>
    </row>
    <row r="784" spans="1:8">
      <c r="A784" s="92" t="s">
        <v>47</v>
      </c>
      <c r="B784" s="173" t="s">
        <v>739</v>
      </c>
      <c r="C784" s="89"/>
      <c r="D784" s="89" t="s">
        <v>443</v>
      </c>
      <c r="E784" s="120"/>
      <c r="G784" s="131"/>
      <c r="H784" s="131"/>
    </row>
    <row r="785" spans="1:8">
      <c r="A785" s="92" t="s">
        <v>47</v>
      </c>
      <c r="B785" s="173" t="s">
        <v>740</v>
      </c>
      <c r="C785" s="89"/>
      <c r="D785" s="89" t="s">
        <v>444</v>
      </c>
      <c r="E785" s="120"/>
      <c r="G785" s="131"/>
      <c r="H785" s="131"/>
    </row>
    <row r="786" spans="1:8">
      <c r="A786" s="92" t="s">
        <v>47</v>
      </c>
      <c r="B786" s="173" t="s">
        <v>741</v>
      </c>
      <c r="C786" s="89"/>
      <c r="D786" s="89" t="s">
        <v>888</v>
      </c>
      <c r="E786" s="120"/>
      <c r="G786" s="131"/>
      <c r="H786" s="131"/>
    </row>
    <row r="787" spans="1:8">
      <c r="A787" s="240" t="s">
        <v>860</v>
      </c>
      <c r="B787" s="241"/>
      <c r="C787" s="241"/>
      <c r="D787" s="241"/>
      <c r="E787" s="242"/>
      <c r="G787" s="190" t="s">
        <v>896</v>
      </c>
      <c r="H787" s="159"/>
    </row>
    <row r="788" spans="1:8">
      <c r="A788" s="92" t="s">
        <v>47</v>
      </c>
      <c r="B788" s="170" t="s">
        <v>743</v>
      </c>
      <c r="C788" s="89"/>
      <c r="D788" s="89" t="s">
        <v>445</v>
      </c>
      <c r="E788" s="120"/>
      <c r="G788" s="188" t="s">
        <v>583</v>
      </c>
      <c r="H788" s="193">
        <f>E778+E779+E780+E781+E782+E783+E784+E785</f>
        <v>0</v>
      </c>
    </row>
    <row r="789" spans="1:8">
      <c r="A789" s="92" t="s">
        <v>47</v>
      </c>
      <c r="B789" s="170" t="s">
        <v>744</v>
      </c>
      <c r="C789" s="89"/>
      <c r="D789" s="89" t="s">
        <v>446</v>
      </c>
      <c r="E789" s="120"/>
      <c r="G789" s="188" t="s">
        <v>575</v>
      </c>
      <c r="H789" s="193">
        <f>E786</f>
        <v>0</v>
      </c>
    </row>
    <row r="790" spans="1:8">
      <c r="A790" s="92" t="s">
        <v>47</v>
      </c>
      <c r="B790" s="170" t="s">
        <v>745</v>
      </c>
      <c r="C790" s="89"/>
      <c r="D790" s="89" t="s">
        <v>449</v>
      </c>
      <c r="E790" s="120"/>
      <c r="G790" s="188"/>
      <c r="H790" s="193"/>
    </row>
    <row r="791" spans="1:8">
      <c r="A791" s="92" t="s">
        <v>47</v>
      </c>
      <c r="B791" s="170" t="s">
        <v>746</v>
      </c>
      <c r="C791" s="89"/>
      <c r="D791" s="89" t="s">
        <v>450</v>
      </c>
      <c r="E791" s="120"/>
      <c r="G791" s="188" t="s">
        <v>576</v>
      </c>
      <c r="H791" s="193">
        <f>E788+E789+E791</f>
        <v>0</v>
      </c>
    </row>
    <row r="792" spans="1:8">
      <c r="A792" s="240" t="s">
        <v>861</v>
      </c>
      <c r="B792" s="241"/>
      <c r="C792" s="241"/>
      <c r="D792" s="241"/>
      <c r="E792" s="242"/>
      <c r="G792" s="188" t="s">
        <v>577</v>
      </c>
      <c r="H792" s="193">
        <f>E790</f>
        <v>0</v>
      </c>
    </row>
    <row r="793" spans="1:8">
      <c r="A793" s="92" t="s">
        <v>47</v>
      </c>
      <c r="B793" s="170" t="s">
        <v>747</v>
      </c>
      <c r="C793" s="89"/>
      <c r="D793" s="89" t="s">
        <v>614</v>
      </c>
      <c r="E793" s="120"/>
      <c r="G793" s="188"/>
      <c r="H793" s="193"/>
    </row>
    <row r="794" spans="1:8">
      <c r="A794" s="92" t="s">
        <v>47</v>
      </c>
      <c r="B794" s="170" t="s">
        <v>748</v>
      </c>
      <c r="C794" s="89"/>
      <c r="D794" s="89" t="s">
        <v>615</v>
      </c>
      <c r="E794" s="120"/>
      <c r="G794" s="188" t="s">
        <v>589</v>
      </c>
      <c r="H794" s="193">
        <f>E793+E794+E795+E796</f>
        <v>0</v>
      </c>
    </row>
    <row r="795" spans="1:8">
      <c r="A795" s="92" t="s">
        <v>47</v>
      </c>
      <c r="B795" s="170" t="s">
        <v>749</v>
      </c>
      <c r="C795" s="89"/>
      <c r="D795" s="89" t="s">
        <v>617</v>
      </c>
      <c r="E795" s="120"/>
      <c r="G795" s="192"/>
      <c r="H795" s="187"/>
    </row>
    <row r="796" spans="1:8" ht="13.5" thickBot="1">
      <c r="A796" s="92" t="s">
        <v>47</v>
      </c>
      <c r="B796" s="170" t="s">
        <v>750</v>
      </c>
      <c r="C796" s="89"/>
      <c r="D796" s="89" t="s">
        <v>651</v>
      </c>
      <c r="E796" s="120"/>
      <c r="G796" s="189" t="s">
        <v>579</v>
      </c>
      <c r="H796" s="191">
        <f>H788+H789-H791-H792-H794</f>
        <v>0</v>
      </c>
    </row>
    <row r="797" spans="1:8" s="183" customFormat="1" ht="13.5" thickTop="1">
      <c r="A797" s="265" t="s">
        <v>891</v>
      </c>
      <c r="B797" s="266"/>
      <c r="C797" s="266"/>
      <c r="D797" s="266"/>
      <c r="E797" s="267"/>
      <c r="G797" s="198"/>
      <c r="H797" s="199"/>
    </row>
    <row r="798" spans="1:8" s="183" customFormat="1">
      <c r="A798" s="200" t="s">
        <v>47</v>
      </c>
      <c r="B798" s="201" t="s">
        <v>862</v>
      </c>
      <c r="C798" s="203"/>
      <c r="D798" s="204" t="s">
        <v>453</v>
      </c>
      <c r="E798" s="195"/>
      <c r="G798" s="210"/>
      <c r="H798" s="211"/>
    </row>
    <row r="799" spans="1:8" s="183" customFormat="1">
      <c r="A799" s="200" t="s">
        <v>47</v>
      </c>
      <c r="B799" s="201" t="s">
        <v>863</v>
      </c>
      <c r="C799" s="203"/>
      <c r="D799" s="204" t="s">
        <v>865</v>
      </c>
      <c r="E799" s="195"/>
      <c r="G799" s="210"/>
      <c r="H799" s="211"/>
    </row>
    <row r="800" spans="1:8" s="183" customFormat="1">
      <c r="A800" s="200" t="s">
        <v>47</v>
      </c>
      <c r="B800" s="201" t="s">
        <v>762</v>
      </c>
      <c r="C800" s="203"/>
      <c r="D800" s="204" t="s">
        <v>866</v>
      </c>
      <c r="E800" s="195"/>
      <c r="G800" s="210"/>
      <c r="H800" s="211"/>
    </row>
    <row r="801" spans="1:8" s="183" customFormat="1">
      <c r="A801" s="200" t="s">
        <v>878</v>
      </c>
      <c r="B801" s="170" t="s">
        <v>880</v>
      </c>
      <c r="C801" s="203"/>
      <c r="D801" s="204" t="s">
        <v>879</v>
      </c>
      <c r="E801" s="195"/>
      <c r="G801" s="210"/>
      <c r="H801" s="211"/>
    </row>
    <row r="802" spans="1:8" s="183" customFormat="1">
      <c r="A802" s="200" t="s">
        <v>47</v>
      </c>
      <c r="B802" s="201" t="s">
        <v>777</v>
      </c>
      <c r="C802" s="203"/>
      <c r="D802" s="204" t="s">
        <v>867</v>
      </c>
      <c r="E802" s="195"/>
      <c r="G802" s="210"/>
      <c r="H802" s="211"/>
    </row>
    <row r="803" spans="1:8" s="183" customFormat="1">
      <c r="A803" s="200" t="s">
        <v>47</v>
      </c>
      <c r="B803" s="201" t="s">
        <v>780</v>
      </c>
      <c r="C803" s="203"/>
      <c r="D803" s="204" t="s">
        <v>868</v>
      </c>
      <c r="E803" s="195"/>
      <c r="G803" s="234" t="s">
        <v>824</v>
      </c>
      <c r="H803" s="234"/>
    </row>
    <row r="804" spans="1:8" s="183" customFormat="1" ht="13.5" thickBot="1">
      <c r="A804" s="200" t="s">
        <v>47</v>
      </c>
      <c r="B804" s="202" t="s">
        <v>864</v>
      </c>
      <c r="C804" s="203"/>
      <c r="D804" s="204" t="s">
        <v>869</v>
      </c>
      <c r="E804" s="195"/>
      <c r="G804" s="179"/>
      <c r="H804" s="182">
        <f>SUM(E798:E805)</f>
        <v>0</v>
      </c>
    </row>
    <row r="805" spans="1:8" s="183" customFormat="1" ht="13.5" thickTop="1">
      <c r="A805" s="200" t="s">
        <v>47</v>
      </c>
      <c r="B805" s="200" t="s">
        <v>876</v>
      </c>
      <c r="C805" s="204"/>
      <c r="D805" s="208" t="s">
        <v>877</v>
      </c>
      <c r="E805" s="206"/>
      <c r="G805" s="210"/>
      <c r="H805" s="211"/>
    </row>
    <row r="806" spans="1:8" s="183" customFormat="1">
      <c r="A806" s="265" t="s">
        <v>887</v>
      </c>
      <c r="B806" s="266"/>
      <c r="C806" s="266"/>
      <c r="D806" s="266"/>
      <c r="E806" s="267"/>
      <c r="G806" s="210"/>
      <c r="H806" s="211"/>
    </row>
    <row r="807" spans="1:8" s="183" customFormat="1">
      <c r="A807" s="200" t="s">
        <v>47</v>
      </c>
      <c r="B807" s="201" t="s">
        <v>881</v>
      </c>
      <c r="C807" s="205" t="s">
        <v>799</v>
      </c>
      <c r="D807" s="89" t="s">
        <v>573</v>
      </c>
      <c r="E807" s="206"/>
      <c r="G807" s="210"/>
      <c r="H807" s="211"/>
    </row>
    <row r="808" spans="1:8" s="183" customFormat="1">
      <c r="A808" s="200" t="s">
        <v>47</v>
      </c>
      <c r="B808" s="201" t="s">
        <v>881</v>
      </c>
      <c r="C808" s="205" t="s">
        <v>882</v>
      </c>
      <c r="D808" s="89" t="s">
        <v>883</v>
      </c>
      <c r="E808" s="206"/>
      <c r="G808" s="210"/>
      <c r="H808" s="211"/>
    </row>
    <row r="809" spans="1:8" s="183" customFormat="1">
      <c r="A809" s="200" t="s">
        <v>47</v>
      </c>
      <c r="B809" s="201" t="s">
        <v>881</v>
      </c>
      <c r="C809" s="205" t="s">
        <v>801</v>
      </c>
      <c r="D809" s="89" t="s">
        <v>884</v>
      </c>
      <c r="E809" s="206"/>
      <c r="G809" s="210"/>
      <c r="H809" s="211"/>
    </row>
    <row r="810" spans="1:8" s="183" customFormat="1">
      <c r="A810" s="200" t="s">
        <v>47</v>
      </c>
      <c r="B810" s="201" t="s">
        <v>881</v>
      </c>
      <c r="C810" s="205" t="s">
        <v>802</v>
      </c>
      <c r="D810" s="89" t="s">
        <v>885</v>
      </c>
      <c r="E810" s="206"/>
      <c r="G810" s="210"/>
      <c r="H810" s="211"/>
    </row>
    <row r="811" spans="1:8" s="183" customFormat="1">
      <c r="A811" s="200" t="s">
        <v>47</v>
      </c>
      <c r="B811" s="201" t="s">
        <v>881</v>
      </c>
      <c r="C811" s="205" t="s">
        <v>803</v>
      </c>
      <c r="D811" s="89" t="s">
        <v>572</v>
      </c>
      <c r="E811" s="206"/>
      <c r="G811" s="234" t="s">
        <v>826</v>
      </c>
      <c r="H811" s="234"/>
    </row>
    <row r="812" spans="1:8" s="183" customFormat="1" ht="13.5" thickBot="1">
      <c r="A812" s="200" t="s">
        <v>47</v>
      </c>
      <c r="B812" s="201" t="s">
        <v>881</v>
      </c>
      <c r="C812" s="205" t="s">
        <v>38</v>
      </c>
      <c r="D812" s="89" t="s">
        <v>886</v>
      </c>
      <c r="E812" s="206"/>
      <c r="G812" s="179"/>
      <c r="H812" s="182">
        <f>SUM(E807:E812)</f>
        <v>0</v>
      </c>
    </row>
    <row r="813" spans="1:8" ht="13.5" thickTop="1">
      <c r="A813" s="262"/>
      <c r="B813" s="263"/>
      <c r="C813" s="263"/>
      <c r="D813" s="263"/>
      <c r="E813" s="264"/>
      <c r="G813" s="212"/>
      <c r="H813" s="213"/>
    </row>
    <row r="814" spans="1:8" ht="15.75">
      <c r="A814" s="259" t="s">
        <v>727</v>
      </c>
      <c r="B814" s="260"/>
      <c r="C814" s="260"/>
      <c r="D814" s="260"/>
      <c r="E814" s="261"/>
      <c r="G814" s="131"/>
      <c r="H814" s="131"/>
    </row>
    <row r="815" spans="1:8">
      <c r="A815" s="240" t="s">
        <v>728</v>
      </c>
      <c r="B815" s="241"/>
      <c r="C815" s="241"/>
      <c r="D815" s="241"/>
      <c r="E815" s="242"/>
      <c r="G815" s="131"/>
      <c r="H815" s="131"/>
    </row>
    <row r="816" spans="1:8">
      <c r="A816" s="92" t="s">
        <v>48</v>
      </c>
      <c r="B816" s="169" t="s">
        <v>742</v>
      </c>
      <c r="C816" s="89"/>
      <c r="D816" s="88" t="s">
        <v>438</v>
      </c>
      <c r="E816" s="119"/>
      <c r="G816" s="131"/>
      <c r="H816" s="131"/>
    </row>
    <row r="817" spans="1:8">
      <c r="A817" s="92" t="s">
        <v>48</v>
      </c>
      <c r="B817" s="171" t="s">
        <v>734</v>
      </c>
      <c r="C817" s="89"/>
      <c r="D817" s="89" t="s">
        <v>563</v>
      </c>
      <c r="E817" s="120"/>
      <c r="G817" s="131"/>
      <c r="H817" s="131"/>
    </row>
    <row r="818" spans="1:8">
      <c r="A818" s="92" t="s">
        <v>48</v>
      </c>
      <c r="B818" s="173" t="s">
        <v>735</v>
      </c>
      <c r="C818" s="89"/>
      <c r="D818" s="89" t="s">
        <v>439</v>
      </c>
      <c r="E818" s="120"/>
      <c r="G818" s="131"/>
      <c r="H818" s="131"/>
    </row>
    <row r="819" spans="1:8">
      <c r="A819" s="92" t="s">
        <v>48</v>
      </c>
      <c r="B819" s="173" t="s">
        <v>736</v>
      </c>
      <c r="C819" s="89"/>
      <c r="D819" s="89" t="s">
        <v>440</v>
      </c>
      <c r="E819" s="120"/>
      <c r="G819" s="131"/>
      <c r="H819" s="131"/>
    </row>
    <row r="820" spans="1:8">
      <c r="A820" s="92" t="s">
        <v>48</v>
      </c>
      <c r="B820" s="173" t="s">
        <v>737</v>
      </c>
      <c r="C820" s="89"/>
      <c r="D820" s="89" t="s">
        <v>441</v>
      </c>
      <c r="E820" s="120"/>
      <c r="G820" s="131"/>
      <c r="H820" s="131"/>
    </row>
    <row r="821" spans="1:8">
      <c r="A821" s="92" t="s">
        <v>48</v>
      </c>
      <c r="B821" s="173" t="s">
        <v>738</v>
      </c>
      <c r="C821" s="89"/>
      <c r="D821" s="89" t="s">
        <v>442</v>
      </c>
      <c r="E821" s="120"/>
      <c r="G821" s="131"/>
      <c r="H821" s="131"/>
    </row>
    <row r="822" spans="1:8">
      <c r="A822" s="92" t="s">
        <v>48</v>
      </c>
      <c r="B822" s="173" t="s">
        <v>739</v>
      </c>
      <c r="C822" s="89"/>
      <c r="D822" s="89" t="s">
        <v>443</v>
      </c>
      <c r="E822" s="120"/>
      <c r="G822" s="131"/>
      <c r="H822" s="131"/>
    </row>
    <row r="823" spans="1:8">
      <c r="A823" s="92" t="s">
        <v>48</v>
      </c>
      <c r="B823" s="173" t="s">
        <v>740</v>
      </c>
      <c r="C823" s="89"/>
      <c r="D823" s="89" t="s">
        <v>444</v>
      </c>
      <c r="E823" s="120"/>
      <c r="G823" s="131"/>
      <c r="H823" s="131"/>
    </row>
    <row r="824" spans="1:8">
      <c r="A824" s="92" t="s">
        <v>48</v>
      </c>
      <c r="B824" s="173" t="s">
        <v>741</v>
      </c>
      <c r="C824" s="89"/>
      <c r="D824" s="89" t="s">
        <v>888</v>
      </c>
      <c r="E824" s="120"/>
      <c r="G824" s="131"/>
      <c r="H824" s="131"/>
    </row>
    <row r="825" spans="1:8">
      <c r="A825" s="240" t="s">
        <v>729</v>
      </c>
      <c r="B825" s="241"/>
      <c r="C825" s="241"/>
      <c r="D825" s="241"/>
      <c r="E825" s="242"/>
      <c r="G825" s="190" t="s">
        <v>588</v>
      </c>
      <c r="H825" s="159"/>
    </row>
    <row r="826" spans="1:8">
      <c r="A826" s="92" t="s">
        <v>48</v>
      </c>
      <c r="B826" s="170" t="s">
        <v>743</v>
      </c>
      <c r="C826" s="89"/>
      <c r="D826" s="89" t="s">
        <v>618</v>
      </c>
      <c r="E826" s="120"/>
      <c r="G826" s="188" t="s">
        <v>583</v>
      </c>
      <c r="H826" s="193">
        <f>E816+E817+E818+E819+E820+E821+E822+E823</f>
        <v>0</v>
      </c>
    </row>
    <row r="827" spans="1:8">
      <c r="A827" s="92" t="s">
        <v>48</v>
      </c>
      <c r="B827" s="170" t="s">
        <v>744</v>
      </c>
      <c r="C827" s="89"/>
      <c r="D827" s="89" t="s">
        <v>446</v>
      </c>
      <c r="E827" s="120"/>
      <c r="G827" s="188" t="s">
        <v>575</v>
      </c>
      <c r="H827" s="193">
        <f>E824</f>
        <v>0</v>
      </c>
    </row>
    <row r="828" spans="1:8">
      <c r="A828" s="92" t="s">
        <v>48</v>
      </c>
      <c r="B828" s="170" t="s">
        <v>745</v>
      </c>
      <c r="C828" s="89"/>
      <c r="D828" s="89" t="s">
        <v>449</v>
      </c>
      <c r="E828" s="120"/>
      <c r="G828" s="188"/>
      <c r="H828" s="193"/>
    </row>
    <row r="829" spans="1:8">
      <c r="A829" s="92" t="s">
        <v>48</v>
      </c>
      <c r="B829" s="170" t="s">
        <v>746</v>
      </c>
      <c r="C829" s="89"/>
      <c r="D829" s="89" t="s">
        <v>450</v>
      </c>
      <c r="E829" s="120"/>
      <c r="G829" s="188" t="s">
        <v>576</v>
      </c>
      <c r="H829" s="193">
        <f>E826+E827+E829</f>
        <v>0</v>
      </c>
    </row>
    <row r="830" spans="1:8">
      <c r="A830" s="240" t="s">
        <v>730</v>
      </c>
      <c r="B830" s="241"/>
      <c r="C830" s="241"/>
      <c r="D830" s="241"/>
      <c r="E830" s="242"/>
      <c r="G830" s="188" t="s">
        <v>577</v>
      </c>
      <c r="H830" s="193">
        <f>E828</f>
        <v>0</v>
      </c>
    </row>
    <row r="831" spans="1:8">
      <c r="A831" s="92" t="s">
        <v>48</v>
      </c>
      <c r="B831" s="170" t="s">
        <v>747</v>
      </c>
      <c r="C831" s="89"/>
      <c r="D831" s="89" t="s">
        <v>451</v>
      </c>
      <c r="E831" s="120"/>
      <c r="G831" s="188"/>
      <c r="H831" s="193"/>
    </row>
    <row r="832" spans="1:8">
      <c r="A832" s="92" t="s">
        <v>48</v>
      </c>
      <c r="B832" s="170" t="s">
        <v>748</v>
      </c>
      <c r="C832" s="89"/>
      <c r="D832" s="89" t="s">
        <v>562</v>
      </c>
      <c r="E832" s="120"/>
      <c r="G832" s="188" t="s">
        <v>578</v>
      </c>
      <c r="H832" s="193">
        <f>E831+E832+E833+E834</f>
        <v>0</v>
      </c>
    </row>
    <row r="833" spans="1:8">
      <c r="A833" s="92" t="s">
        <v>48</v>
      </c>
      <c r="B833" s="170" t="s">
        <v>749</v>
      </c>
      <c r="C833" s="89"/>
      <c r="D833" s="89" t="s">
        <v>452</v>
      </c>
      <c r="E833" s="120"/>
      <c r="G833" s="192"/>
      <c r="H833" s="187"/>
    </row>
    <row r="834" spans="1:8" ht="13.5" thickBot="1">
      <c r="A834" s="92" t="s">
        <v>48</v>
      </c>
      <c r="B834" s="170" t="s">
        <v>750</v>
      </c>
      <c r="C834" s="89"/>
      <c r="D834" s="89" t="s">
        <v>619</v>
      </c>
      <c r="E834" s="120"/>
      <c r="G834" s="189" t="s">
        <v>579</v>
      </c>
      <c r="H834" s="191">
        <f>H826+H827-H829-H830-H832</f>
        <v>0</v>
      </c>
    </row>
    <row r="835" spans="1:8" ht="13.5" thickTop="1">
      <c r="A835" s="240" t="s">
        <v>731</v>
      </c>
      <c r="B835" s="241"/>
      <c r="C835" s="241"/>
      <c r="D835" s="241"/>
      <c r="E835" s="242"/>
      <c r="G835" s="131"/>
      <c r="H835" s="131"/>
    </row>
    <row r="836" spans="1:8">
      <c r="A836" s="92" t="s">
        <v>48</v>
      </c>
      <c r="B836" s="170" t="s">
        <v>751</v>
      </c>
      <c r="C836" s="89"/>
      <c r="D836" s="89" t="s">
        <v>620</v>
      </c>
      <c r="E836" s="120"/>
      <c r="G836" s="131"/>
      <c r="H836" s="131"/>
    </row>
    <row r="837" spans="1:8">
      <c r="A837" s="92" t="s">
        <v>48</v>
      </c>
      <c r="B837" s="170" t="s">
        <v>752</v>
      </c>
      <c r="C837" s="89"/>
      <c r="D837" s="89" t="s">
        <v>889</v>
      </c>
      <c r="E837" s="120"/>
      <c r="G837" s="131"/>
      <c r="H837" s="131"/>
    </row>
    <row r="838" spans="1:8">
      <c r="A838" s="92" t="s">
        <v>48</v>
      </c>
      <c r="B838" s="170" t="s">
        <v>753</v>
      </c>
      <c r="C838" s="89"/>
      <c r="D838" s="89" t="s">
        <v>454</v>
      </c>
      <c r="E838" s="120"/>
      <c r="G838" s="131"/>
      <c r="H838" s="131"/>
    </row>
    <row r="839" spans="1:8">
      <c r="A839" s="92" t="s">
        <v>48</v>
      </c>
      <c r="B839" s="170" t="s">
        <v>754</v>
      </c>
      <c r="C839" s="89"/>
      <c r="D839" s="89" t="s">
        <v>621</v>
      </c>
      <c r="E839" s="120"/>
      <c r="G839" s="131"/>
      <c r="H839" s="131"/>
    </row>
    <row r="840" spans="1:8">
      <c r="A840" s="92" t="s">
        <v>48</v>
      </c>
      <c r="B840" s="170" t="s">
        <v>755</v>
      </c>
      <c r="C840" s="89"/>
      <c r="D840" s="89" t="s">
        <v>455</v>
      </c>
      <c r="E840" s="120"/>
      <c r="G840" s="131"/>
      <c r="H840" s="131"/>
    </row>
    <row r="841" spans="1:8">
      <c r="A841" s="92" t="s">
        <v>48</v>
      </c>
      <c r="B841" s="170" t="s">
        <v>756</v>
      </c>
      <c r="C841" s="89"/>
      <c r="D841" s="89" t="s">
        <v>456</v>
      </c>
      <c r="E841" s="120"/>
      <c r="G841" s="131"/>
      <c r="H841" s="131"/>
    </row>
    <row r="842" spans="1:8">
      <c r="A842" s="92" t="s">
        <v>48</v>
      </c>
      <c r="B842" s="170" t="s">
        <v>757</v>
      </c>
      <c r="C842" s="89"/>
      <c r="D842" s="89" t="s">
        <v>622</v>
      </c>
      <c r="E842" s="120"/>
      <c r="G842" s="131"/>
      <c r="H842" s="131"/>
    </row>
    <row r="843" spans="1:8">
      <c r="A843" s="92" t="s">
        <v>48</v>
      </c>
      <c r="B843" s="170" t="s">
        <v>758</v>
      </c>
      <c r="C843" s="89"/>
      <c r="D843" s="89" t="s">
        <v>458</v>
      </c>
      <c r="E843" s="120"/>
      <c r="G843" s="131"/>
      <c r="H843" s="131"/>
    </row>
    <row r="844" spans="1:8">
      <c r="A844" s="92" t="s">
        <v>48</v>
      </c>
      <c r="B844" s="170" t="s">
        <v>759</v>
      </c>
      <c r="C844" s="89"/>
      <c r="D844" s="89" t="s">
        <v>623</v>
      </c>
      <c r="E844" s="120"/>
      <c r="G844" s="131"/>
      <c r="H844" s="131"/>
    </row>
    <row r="845" spans="1:8">
      <c r="A845" s="92" t="s">
        <v>48</v>
      </c>
      <c r="B845" s="170" t="s">
        <v>760</v>
      </c>
      <c r="C845" s="89"/>
      <c r="D845" s="89" t="s">
        <v>460</v>
      </c>
      <c r="E845" s="120"/>
      <c r="G845" s="131"/>
      <c r="H845" s="131"/>
    </row>
    <row r="846" spans="1:8">
      <c r="A846" s="92" t="s">
        <v>48</v>
      </c>
      <c r="B846" s="170" t="s">
        <v>761</v>
      </c>
      <c r="C846" s="89"/>
      <c r="D846" s="89" t="s">
        <v>461</v>
      </c>
      <c r="E846" s="120"/>
      <c r="G846" s="131"/>
      <c r="H846" s="131"/>
    </row>
    <row r="847" spans="1:8">
      <c r="A847" s="92" t="s">
        <v>48</v>
      </c>
      <c r="B847" s="170" t="s">
        <v>762</v>
      </c>
      <c r="C847" s="89"/>
      <c r="D847" s="89" t="s">
        <v>624</v>
      </c>
      <c r="E847" s="120"/>
      <c r="G847" s="131"/>
      <c r="H847" s="131"/>
    </row>
    <row r="848" spans="1:8">
      <c r="A848" s="92" t="s">
        <v>48</v>
      </c>
      <c r="B848" s="170" t="s">
        <v>763</v>
      </c>
      <c r="C848" s="89"/>
      <c r="D848" s="89" t="s">
        <v>463</v>
      </c>
      <c r="E848" s="120"/>
      <c r="G848" s="131"/>
      <c r="H848" s="131"/>
    </row>
    <row r="849" spans="1:8">
      <c r="A849" s="92" t="s">
        <v>48</v>
      </c>
      <c r="B849" s="170" t="s">
        <v>764</v>
      </c>
      <c r="C849" s="89"/>
      <c r="D849" s="89" t="s">
        <v>625</v>
      </c>
      <c r="E849" s="120"/>
      <c r="G849" s="131"/>
      <c r="H849" s="131"/>
    </row>
    <row r="850" spans="1:8">
      <c r="A850" s="92" t="s">
        <v>48</v>
      </c>
      <c r="B850" s="170" t="s">
        <v>765</v>
      </c>
      <c r="C850" s="89"/>
      <c r="D850" s="89" t="s">
        <v>465</v>
      </c>
      <c r="E850" s="120"/>
      <c r="G850" s="131"/>
      <c r="H850" s="131"/>
    </row>
    <row r="851" spans="1:8">
      <c r="A851" s="92" t="s">
        <v>48</v>
      </c>
      <c r="B851" s="170" t="s">
        <v>766</v>
      </c>
      <c r="C851" s="89"/>
      <c r="D851" s="89" t="s">
        <v>466</v>
      </c>
      <c r="E851" s="120"/>
      <c r="G851" s="131"/>
      <c r="H851" s="131"/>
    </row>
    <row r="852" spans="1:8">
      <c r="A852" s="92" t="s">
        <v>48</v>
      </c>
      <c r="B852" s="170" t="s">
        <v>767</v>
      </c>
      <c r="C852" s="89"/>
      <c r="D852" s="89" t="s">
        <v>467</v>
      </c>
      <c r="E852" s="120"/>
      <c r="G852" s="131"/>
      <c r="H852" s="131"/>
    </row>
    <row r="853" spans="1:8">
      <c r="A853" s="92" t="s">
        <v>48</v>
      </c>
      <c r="B853" s="170" t="s">
        <v>768</v>
      </c>
      <c r="C853" s="89"/>
      <c r="D853" s="89" t="s">
        <v>626</v>
      </c>
      <c r="E853" s="120"/>
      <c r="G853" s="131"/>
      <c r="H853" s="131"/>
    </row>
    <row r="854" spans="1:8">
      <c r="A854" s="92" t="s">
        <v>48</v>
      </c>
      <c r="B854" s="170" t="s">
        <v>769</v>
      </c>
      <c r="C854" s="89"/>
      <c r="D854" s="89" t="s">
        <v>627</v>
      </c>
      <c r="E854" s="120"/>
      <c r="G854" s="131"/>
      <c r="H854" s="131"/>
    </row>
    <row r="855" spans="1:8">
      <c r="A855" s="92" t="s">
        <v>48</v>
      </c>
      <c r="B855" s="170" t="s">
        <v>770</v>
      </c>
      <c r="C855" s="89"/>
      <c r="D855" s="89" t="s">
        <v>628</v>
      </c>
      <c r="E855" s="120"/>
      <c r="G855" s="131"/>
      <c r="H855" s="131"/>
    </row>
    <row r="856" spans="1:8">
      <c r="A856" s="92" t="s">
        <v>48</v>
      </c>
      <c r="B856" s="170" t="s">
        <v>771</v>
      </c>
      <c r="C856" s="89"/>
      <c r="D856" s="89" t="s">
        <v>629</v>
      </c>
      <c r="E856" s="120"/>
      <c r="G856" s="131"/>
      <c r="H856" s="131"/>
    </row>
    <row r="857" spans="1:8">
      <c r="A857" s="92" t="s">
        <v>48</v>
      </c>
      <c r="B857" s="170" t="s">
        <v>772</v>
      </c>
      <c r="C857" s="89"/>
      <c r="D857" s="89" t="s">
        <v>630</v>
      </c>
      <c r="E857" s="120"/>
      <c r="G857" s="131"/>
      <c r="H857" s="131"/>
    </row>
    <row r="858" spans="1:8">
      <c r="A858" s="92" t="s">
        <v>48</v>
      </c>
      <c r="B858" s="170" t="s">
        <v>773</v>
      </c>
      <c r="C858" s="89"/>
      <c r="D858" s="89" t="s">
        <v>472</v>
      </c>
      <c r="E858" s="120"/>
      <c r="G858" s="131"/>
      <c r="H858" s="131"/>
    </row>
    <row r="859" spans="1:8">
      <c r="A859" s="92" t="s">
        <v>48</v>
      </c>
      <c r="B859" s="170" t="s">
        <v>774</v>
      </c>
      <c r="C859" s="89"/>
      <c r="D859" s="89" t="s">
        <v>631</v>
      </c>
      <c r="E859" s="120"/>
      <c r="G859" s="131"/>
      <c r="H859" s="131"/>
    </row>
    <row r="860" spans="1:8">
      <c r="A860" s="92" t="s">
        <v>48</v>
      </c>
      <c r="B860" s="170" t="s">
        <v>775</v>
      </c>
      <c r="C860" s="89"/>
      <c r="D860" s="89" t="s">
        <v>632</v>
      </c>
      <c r="E860" s="120"/>
      <c r="G860" s="131"/>
      <c r="H860" s="131"/>
    </row>
    <row r="861" spans="1:8">
      <c r="A861" s="92" t="s">
        <v>48</v>
      </c>
      <c r="B861" s="170" t="s">
        <v>776</v>
      </c>
      <c r="C861" s="89"/>
      <c r="D861" s="89" t="s">
        <v>475</v>
      </c>
      <c r="E861" s="120"/>
      <c r="G861" s="131"/>
      <c r="H861" s="131"/>
    </row>
    <row r="862" spans="1:8">
      <c r="A862" s="92" t="s">
        <v>48</v>
      </c>
      <c r="B862" s="170" t="s">
        <v>777</v>
      </c>
      <c r="C862" s="89"/>
      <c r="D862" s="89" t="s">
        <v>476</v>
      </c>
      <c r="E862" s="120"/>
      <c r="G862" s="131"/>
      <c r="H862" s="131"/>
    </row>
    <row r="863" spans="1:8">
      <c r="A863" s="92" t="s">
        <v>48</v>
      </c>
      <c r="B863" s="170" t="s">
        <v>778</v>
      </c>
      <c r="C863" s="89"/>
      <c r="D863" s="89" t="s">
        <v>477</v>
      </c>
      <c r="E863" s="120"/>
      <c r="G863" s="131"/>
      <c r="H863" s="131"/>
    </row>
    <row r="864" spans="1:8">
      <c r="A864" s="92" t="s">
        <v>48</v>
      </c>
      <c r="B864" s="170" t="s">
        <v>779</v>
      </c>
      <c r="C864" s="89"/>
      <c r="D864" s="89" t="s">
        <v>478</v>
      </c>
      <c r="E864" s="120"/>
      <c r="G864" s="131"/>
      <c r="H864" s="131"/>
    </row>
    <row r="865" spans="1:8">
      <c r="A865" s="92" t="s">
        <v>48</v>
      </c>
      <c r="B865" s="170" t="s">
        <v>780</v>
      </c>
      <c r="C865" s="89"/>
      <c r="D865" s="89" t="s">
        <v>633</v>
      </c>
      <c r="E865" s="120"/>
      <c r="G865" s="131"/>
      <c r="H865" s="131"/>
    </row>
    <row r="866" spans="1:8">
      <c r="A866" s="92" t="s">
        <v>48</v>
      </c>
      <c r="B866" s="170" t="s">
        <v>781</v>
      </c>
      <c r="C866" s="89"/>
      <c r="D866" s="89" t="s">
        <v>480</v>
      </c>
      <c r="E866" s="120"/>
      <c r="G866" s="131"/>
      <c r="H866" s="131"/>
    </row>
    <row r="867" spans="1:8">
      <c r="A867" s="92" t="s">
        <v>48</v>
      </c>
      <c r="B867" s="170" t="s">
        <v>782</v>
      </c>
      <c r="C867" s="89"/>
      <c r="D867" s="89" t="s">
        <v>481</v>
      </c>
      <c r="E867" s="120"/>
      <c r="G867" s="131"/>
      <c r="H867" s="131"/>
    </row>
    <row r="868" spans="1:8">
      <c r="A868" s="92" t="s">
        <v>48</v>
      </c>
      <c r="B868" s="170" t="s">
        <v>783</v>
      </c>
      <c r="C868" s="89"/>
      <c r="D868" s="89" t="s">
        <v>482</v>
      </c>
      <c r="E868" s="120"/>
      <c r="G868" s="131"/>
      <c r="H868" s="131"/>
    </row>
    <row r="869" spans="1:8">
      <c r="A869" s="92" t="s">
        <v>48</v>
      </c>
      <c r="B869" s="170" t="s">
        <v>784</v>
      </c>
      <c r="C869" s="89"/>
      <c r="D869" s="89" t="s">
        <v>483</v>
      </c>
      <c r="E869" s="120"/>
      <c r="G869" s="131"/>
      <c r="H869" s="131"/>
    </row>
    <row r="870" spans="1:8">
      <c r="A870" s="92" t="s">
        <v>48</v>
      </c>
      <c r="B870" s="170" t="s">
        <v>785</v>
      </c>
      <c r="C870" s="89"/>
      <c r="D870" s="89" t="s">
        <v>484</v>
      </c>
      <c r="E870" s="120"/>
      <c r="G870" s="131"/>
      <c r="H870" s="131"/>
    </row>
    <row r="871" spans="1:8">
      <c r="A871" s="92" t="s">
        <v>48</v>
      </c>
      <c r="B871" s="170" t="s">
        <v>786</v>
      </c>
      <c r="C871" s="89"/>
      <c r="D871" s="89" t="s">
        <v>634</v>
      </c>
      <c r="E871" s="120"/>
      <c r="G871" s="131"/>
      <c r="H871" s="131"/>
    </row>
    <row r="872" spans="1:8">
      <c r="A872" s="92" t="s">
        <v>48</v>
      </c>
      <c r="B872" s="170" t="s">
        <v>787</v>
      </c>
      <c r="C872" s="89"/>
      <c r="D872" s="89" t="s">
        <v>635</v>
      </c>
      <c r="E872" s="120"/>
      <c r="G872" s="131"/>
      <c r="H872" s="131"/>
    </row>
    <row r="873" spans="1:8">
      <c r="A873" s="92" t="s">
        <v>48</v>
      </c>
      <c r="B873" s="170" t="s">
        <v>788</v>
      </c>
      <c r="C873" s="89"/>
      <c r="D873" s="89" t="s">
        <v>487</v>
      </c>
      <c r="E873" s="120"/>
      <c r="G873" s="131"/>
      <c r="H873" s="131"/>
    </row>
    <row r="874" spans="1:8">
      <c r="A874" s="92" t="s">
        <v>48</v>
      </c>
      <c r="B874" s="170" t="s">
        <v>789</v>
      </c>
      <c r="C874" s="89"/>
      <c r="D874" s="89" t="s">
        <v>637</v>
      </c>
      <c r="E874" s="120"/>
      <c r="G874" s="131"/>
      <c r="H874" s="131"/>
    </row>
    <row r="875" spans="1:8">
      <c r="A875" s="92" t="s">
        <v>48</v>
      </c>
      <c r="B875" s="170" t="s">
        <v>790</v>
      </c>
      <c r="C875" s="89"/>
      <c r="D875" s="89" t="s">
        <v>636</v>
      </c>
      <c r="E875" s="120"/>
      <c r="G875" s="131"/>
      <c r="H875" s="131"/>
    </row>
    <row r="876" spans="1:8">
      <c r="A876" s="92" t="s">
        <v>48</v>
      </c>
      <c r="B876" s="170" t="s">
        <v>791</v>
      </c>
      <c r="C876" s="89"/>
      <c r="D876" s="89" t="s">
        <v>638</v>
      </c>
      <c r="E876" s="120"/>
      <c r="G876" s="131"/>
      <c r="H876" s="131"/>
    </row>
    <row r="877" spans="1:8">
      <c r="A877" s="92" t="s">
        <v>48</v>
      </c>
      <c r="B877" s="170" t="s">
        <v>792</v>
      </c>
      <c r="C877" s="89"/>
      <c r="D877" s="89" t="s">
        <v>639</v>
      </c>
      <c r="E877" s="120"/>
      <c r="G877" s="131"/>
      <c r="H877" s="131"/>
    </row>
    <row r="878" spans="1:8">
      <c r="A878" s="92" t="s">
        <v>48</v>
      </c>
      <c r="B878" s="170" t="s">
        <v>793</v>
      </c>
      <c r="C878" s="89"/>
      <c r="D878" s="89" t="s">
        <v>640</v>
      </c>
      <c r="E878" s="120"/>
      <c r="G878" s="131"/>
      <c r="H878" s="131"/>
    </row>
    <row r="879" spans="1:8">
      <c r="A879" s="92" t="s">
        <v>48</v>
      </c>
      <c r="B879" s="170" t="s">
        <v>794</v>
      </c>
      <c r="C879" s="89"/>
      <c r="D879" s="89" t="s">
        <v>641</v>
      </c>
      <c r="E879" s="120"/>
      <c r="G879" s="131"/>
      <c r="H879" s="131"/>
    </row>
    <row r="880" spans="1:8">
      <c r="A880" s="92" t="s">
        <v>48</v>
      </c>
      <c r="B880" s="170" t="s">
        <v>795</v>
      </c>
      <c r="C880" s="89"/>
      <c r="D880" s="89" t="s">
        <v>642</v>
      </c>
      <c r="E880" s="120"/>
      <c r="G880" s="131"/>
      <c r="H880" s="131"/>
    </row>
    <row r="881" spans="1:8">
      <c r="A881" s="92" t="s">
        <v>48</v>
      </c>
      <c r="B881" s="170" t="s">
        <v>796</v>
      </c>
      <c r="C881" s="89"/>
      <c r="D881" s="89" t="s">
        <v>643</v>
      </c>
      <c r="E881" s="120"/>
      <c r="G881" s="234" t="s">
        <v>824</v>
      </c>
      <c r="H881" s="234"/>
    </row>
    <row r="882" spans="1:8" ht="13.5" thickBot="1">
      <c r="A882" s="92" t="s">
        <v>48</v>
      </c>
      <c r="B882" s="170" t="s">
        <v>797</v>
      </c>
      <c r="C882" s="89"/>
      <c r="D882" s="89" t="s">
        <v>644</v>
      </c>
      <c r="E882" s="120"/>
      <c r="G882" s="179"/>
      <c r="H882" s="182">
        <f>SUM(E836:E882)</f>
        <v>0</v>
      </c>
    </row>
    <row r="883" spans="1:8" ht="13.5" thickTop="1">
      <c r="A883" s="240" t="s">
        <v>732</v>
      </c>
      <c r="B883" s="241"/>
      <c r="C883" s="241"/>
      <c r="D883" s="241"/>
      <c r="E883" s="242"/>
      <c r="G883" s="131"/>
      <c r="H883" s="131"/>
    </row>
    <row r="884" spans="1:8">
      <c r="A884" s="92" t="s">
        <v>48</v>
      </c>
      <c r="B884" s="173" t="s">
        <v>798</v>
      </c>
      <c r="C884" s="174" t="s">
        <v>799</v>
      </c>
      <c r="D884" s="89" t="s">
        <v>645</v>
      </c>
      <c r="E884" s="120"/>
      <c r="G884" s="131"/>
      <c r="H884" s="131"/>
    </row>
    <row r="885" spans="1:8">
      <c r="A885" s="92" t="s">
        <v>48</v>
      </c>
      <c r="B885" s="173" t="s">
        <v>798</v>
      </c>
      <c r="C885" s="174" t="s">
        <v>800</v>
      </c>
      <c r="D885" s="89" t="s">
        <v>645</v>
      </c>
      <c r="E885" s="120"/>
      <c r="G885" s="131"/>
      <c r="H885" s="131"/>
    </row>
    <row r="886" spans="1:8">
      <c r="A886" s="92" t="s">
        <v>48</v>
      </c>
      <c r="B886" s="173" t="s">
        <v>798</v>
      </c>
      <c r="C886" s="174" t="s">
        <v>801</v>
      </c>
      <c r="D886" s="89" t="s">
        <v>488</v>
      </c>
      <c r="E886" s="120"/>
      <c r="G886" s="131"/>
      <c r="H886" s="131"/>
    </row>
    <row r="887" spans="1:8">
      <c r="A887" s="92" t="s">
        <v>48</v>
      </c>
      <c r="B887" s="173" t="s">
        <v>798</v>
      </c>
      <c r="C887" s="174" t="s">
        <v>802</v>
      </c>
      <c r="D887" s="89" t="s">
        <v>488</v>
      </c>
      <c r="E887" s="120"/>
      <c r="G887" s="131"/>
      <c r="H887" s="131"/>
    </row>
    <row r="888" spans="1:8">
      <c r="A888" s="92" t="s">
        <v>48</v>
      </c>
      <c r="B888" s="173" t="s">
        <v>798</v>
      </c>
      <c r="C888" s="174" t="s">
        <v>803</v>
      </c>
      <c r="D888" s="89" t="s">
        <v>488</v>
      </c>
      <c r="E888" s="120"/>
      <c r="G888" s="131"/>
      <c r="H888" s="131"/>
    </row>
    <row r="889" spans="1:8">
      <c r="A889" s="92" t="s">
        <v>48</v>
      </c>
      <c r="B889" s="173" t="s">
        <v>804</v>
      </c>
      <c r="C889" s="174" t="s">
        <v>799</v>
      </c>
      <c r="D889" s="89" t="s">
        <v>469</v>
      </c>
      <c r="E889" s="120"/>
      <c r="G889" s="131"/>
      <c r="H889" s="131"/>
    </row>
    <row r="890" spans="1:8">
      <c r="A890" s="92" t="s">
        <v>48</v>
      </c>
      <c r="B890" s="173" t="s">
        <v>804</v>
      </c>
      <c r="C890" s="174" t="s">
        <v>800</v>
      </c>
      <c r="D890" s="89" t="s">
        <v>469</v>
      </c>
      <c r="E890" s="120"/>
      <c r="G890" s="131"/>
      <c r="H890" s="131"/>
    </row>
    <row r="891" spans="1:8">
      <c r="A891" s="92" t="s">
        <v>48</v>
      </c>
      <c r="B891" s="173" t="s">
        <v>804</v>
      </c>
      <c r="C891" s="174" t="s">
        <v>801</v>
      </c>
      <c r="D891" s="89" t="s">
        <v>469</v>
      </c>
      <c r="E891" s="120"/>
      <c r="G891" s="131"/>
      <c r="H891" s="131"/>
    </row>
    <row r="892" spans="1:8">
      <c r="A892" s="92" t="s">
        <v>48</v>
      </c>
      <c r="B892" s="173" t="s">
        <v>804</v>
      </c>
      <c r="C892" s="174" t="s">
        <v>802</v>
      </c>
      <c r="D892" s="89" t="s">
        <v>469</v>
      </c>
      <c r="E892" s="120"/>
      <c r="G892" s="131"/>
      <c r="H892" s="131"/>
    </row>
    <row r="893" spans="1:8">
      <c r="A893" s="92" t="s">
        <v>48</v>
      </c>
      <c r="B893" s="173" t="s">
        <v>804</v>
      </c>
      <c r="C893" s="174" t="s">
        <v>803</v>
      </c>
      <c r="D893" s="89" t="s">
        <v>469</v>
      </c>
      <c r="E893" s="120"/>
      <c r="G893" s="131"/>
      <c r="H893" s="131"/>
    </row>
    <row r="894" spans="1:8">
      <c r="A894" s="92" t="s">
        <v>48</v>
      </c>
      <c r="B894" s="173" t="s">
        <v>805</v>
      </c>
      <c r="C894" s="174" t="s">
        <v>799</v>
      </c>
      <c r="D894" s="89" t="s">
        <v>470</v>
      </c>
      <c r="E894" s="120"/>
      <c r="G894" s="131"/>
      <c r="H894" s="131"/>
    </row>
    <row r="895" spans="1:8">
      <c r="A895" s="92" t="s">
        <v>48</v>
      </c>
      <c r="B895" s="173" t="s">
        <v>805</v>
      </c>
      <c r="C895" s="174" t="s">
        <v>800</v>
      </c>
      <c r="D895" s="89" t="s">
        <v>470</v>
      </c>
      <c r="E895" s="120"/>
      <c r="G895" s="131"/>
      <c r="H895" s="131"/>
    </row>
    <row r="896" spans="1:8">
      <c r="A896" s="92" t="s">
        <v>48</v>
      </c>
      <c r="B896" s="173" t="s">
        <v>805</v>
      </c>
      <c r="C896" s="174" t="s">
        <v>801</v>
      </c>
      <c r="D896" s="89" t="s">
        <v>470</v>
      </c>
      <c r="E896" s="120"/>
      <c r="G896" s="131"/>
      <c r="H896" s="131"/>
    </row>
    <row r="897" spans="1:8">
      <c r="A897" s="92" t="s">
        <v>48</v>
      </c>
      <c r="B897" s="173" t="s">
        <v>805</v>
      </c>
      <c r="C897" s="174" t="s">
        <v>802</v>
      </c>
      <c r="D897" s="89" t="s">
        <v>470</v>
      </c>
      <c r="E897" s="120"/>
      <c r="G897" s="131"/>
      <c r="H897" s="131"/>
    </row>
    <row r="898" spans="1:8">
      <c r="A898" s="92" t="s">
        <v>48</v>
      </c>
      <c r="B898" s="173" t="s">
        <v>805</v>
      </c>
      <c r="C898" s="174" t="s">
        <v>803</v>
      </c>
      <c r="D898" s="89" t="s">
        <v>470</v>
      </c>
      <c r="E898" s="120"/>
      <c r="G898" s="131"/>
      <c r="H898" s="131"/>
    </row>
    <row r="899" spans="1:8">
      <c r="A899" s="92" t="s">
        <v>48</v>
      </c>
      <c r="B899" s="173" t="s">
        <v>806</v>
      </c>
      <c r="C899" s="174" t="s">
        <v>799</v>
      </c>
      <c r="D899" s="89" t="s">
        <v>471</v>
      </c>
      <c r="E899" s="120"/>
      <c r="G899" s="131"/>
      <c r="H899" s="131"/>
    </row>
    <row r="900" spans="1:8">
      <c r="A900" s="92" t="s">
        <v>48</v>
      </c>
      <c r="B900" s="173" t="s">
        <v>806</v>
      </c>
      <c r="C900" s="174" t="s">
        <v>800</v>
      </c>
      <c r="D900" s="89" t="s">
        <v>471</v>
      </c>
      <c r="E900" s="120"/>
      <c r="G900" s="131"/>
      <c r="H900" s="131"/>
    </row>
    <row r="901" spans="1:8">
      <c r="A901" s="92" t="s">
        <v>48</v>
      </c>
      <c r="B901" s="173" t="s">
        <v>806</v>
      </c>
      <c r="C901" s="174" t="s">
        <v>801</v>
      </c>
      <c r="D901" s="89" t="s">
        <v>471</v>
      </c>
      <c r="E901" s="120"/>
      <c r="G901" s="131"/>
      <c r="H901" s="131"/>
    </row>
    <row r="902" spans="1:8">
      <c r="A902" s="92" t="s">
        <v>48</v>
      </c>
      <c r="B902" s="173" t="s">
        <v>806</v>
      </c>
      <c r="C902" s="174" t="s">
        <v>802</v>
      </c>
      <c r="D902" s="89" t="s">
        <v>471</v>
      </c>
      <c r="E902" s="120"/>
      <c r="G902" s="131"/>
      <c r="H902" s="131"/>
    </row>
    <row r="903" spans="1:8">
      <c r="A903" s="92" t="s">
        <v>48</v>
      </c>
      <c r="B903" s="173" t="s">
        <v>806</v>
      </c>
      <c r="C903" s="174" t="s">
        <v>803</v>
      </c>
      <c r="D903" s="89" t="s">
        <v>471</v>
      </c>
      <c r="E903" s="120"/>
      <c r="G903" s="131"/>
      <c r="H903" s="131"/>
    </row>
    <row r="904" spans="1:8">
      <c r="A904" s="92" t="s">
        <v>48</v>
      </c>
      <c r="B904" s="173" t="s">
        <v>807</v>
      </c>
      <c r="C904" s="174" t="s">
        <v>799</v>
      </c>
      <c r="D904" s="89" t="s">
        <v>472</v>
      </c>
      <c r="E904" s="120"/>
      <c r="G904" s="131"/>
      <c r="H904" s="131"/>
    </row>
    <row r="905" spans="1:8">
      <c r="A905" s="92" t="s">
        <v>48</v>
      </c>
      <c r="B905" s="173" t="s">
        <v>807</v>
      </c>
      <c r="C905" s="174" t="s">
        <v>800</v>
      </c>
      <c r="D905" s="89" t="s">
        <v>472</v>
      </c>
      <c r="E905" s="120"/>
      <c r="G905" s="131"/>
      <c r="H905" s="131"/>
    </row>
    <row r="906" spans="1:8">
      <c r="A906" s="92" t="s">
        <v>48</v>
      </c>
      <c r="B906" s="173" t="s">
        <v>807</v>
      </c>
      <c r="C906" s="174" t="s">
        <v>801</v>
      </c>
      <c r="D906" s="89" t="s">
        <v>472</v>
      </c>
      <c r="E906" s="120"/>
      <c r="G906" s="131"/>
      <c r="H906" s="131"/>
    </row>
    <row r="907" spans="1:8">
      <c r="A907" s="92" t="s">
        <v>48</v>
      </c>
      <c r="B907" s="173" t="s">
        <v>807</v>
      </c>
      <c r="C907" s="174" t="s">
        <v>802</v>
      </c>
      <c r="D907" s="89" t="s">
        <v>472</v>
      </c>
      <c r="E907" s="120"/>
      <c r="G907" s="131"/>
      <c r="H907" s="131"/>
    </row>
    <row r="908" spans="1:8">
      <c r="A908" s="92" t="s">
        <v>48</v>
      </c>
      <c r="B908" s="173" t="s">
        <v>807</v>
      </c>
      <c r="C908" s="174" t="s">
        <v>803</v>
      </c>
      <c r="D908" s="89" t="s">
        <v>472</v>
      </c>
      <c r="E908" s="120"/>
      <c r="G908" s="131"/>
      <c r="H908" s="131"/>
    </row>
    <row r="909" spans="1:8">
      <c r="A909" s="92" t="s">
        <v>48</v>
      </c>
      <c r="B909" s="173" t="s">
        <v>808</v>
      </c>
      <c r="C909" s="174" t="s">
        <v>799</v>
      </c>
      <c r="D909" s="89" t="s">
        <v>473</v>
      </c>
      <c r="E909" s="120"/>
      <c r="G909" s="131"/>
      <c r="H909" s="131"/>
    </row>
    <row r="910" spans="1:8">
      <c r="A910" s="92" t="s">
        <v>48</v>
      </c>
      <c r="B910" s="173" t="s">
        <v>808</v>
      </c>
      <c r="C910" s="174" t="s">
        <v>800</v>
      </c>
      <c r="D910" s="89" t="s">
        <v>473</v>
      </c>
      <c r="E910" s="120"/>
      <c r="G910" s="131"/>
      <c r="H910" s="131"/>
    </row>
    <row r="911" spans="1:8">
      <c r="A911" s="92" t="s">
        <v>48</v>
      </c>
      <c r="B911" s="173" t="s">
        <v>808</v>
      </c>
      <c r="C911" s="174" t="s">
        <v>801</v>
      </c>
      <c r="D911" s="89" t="s">
        <v>473</v>
      </c>
      <c r="E911" s="120"/>
      <c r="G911" s="131"/>
      <c r="H911" s="131"/>
    </row>
    <row r="912" spans="1:8">
      <c r="A912" s="92" t="s">
        <v>48</v>
      </c>
      <c r="B912" s="173" t="s">
        <v>808</v>
      </c>
      <c r="C912" s="174" t="s">
        <v>802</v>
      </c>
      <c r="D912" s="89" t="s">
        <v>473</v>
      </c>
      <c r="E912" s="120"/>
      <c r="G912" s="131"/>
      <c r="H912" s="131"/>
    </row>
    <row r="913" spans="1:8">
      <c r="A913" s="92" t="s">
        <v>48</v>
      </c>
      <c r="B913" s="173" t="s">
        <v>808</v>
      </c>
      <c r="C913" s="174" t="s">
        <v>803</v>
      </c>
      <c r="D913" s="89" t="s">
        <v>473</v>
      </c>
      <c r="E913" s="120"/>
      <c r="G913" s="131"/>
      <c r="H913" s="131"/>
    </row>
    <row r="914" spans="1:8">
      <c r="A914" s="92" t="s">
        <v>48</v>
      </c>
      <c r="B914" s="173" t="s">
        <v>809</v>
      </c>
      <c r="C914" s="174" t="s">
        <v>799</v>
      </c>
      <c r="D914" s="89" t="s">
        <v>816</v>
      </c>
      <c r="E914" s="120"/>
      <c r="G914" s="131"/>
      <c r="H914" s="131"/>
    </row>
    <row r="915" spans="1:8">
      <c r="A915" s="92" t="s">
        <v>48</v>
      </c>
      <c r="B915" s="173" t="s">
        <v>809</v>
      </c>
      <c r="C915" s="174" t="s">
        <v>800</v>
      </c>
      <c r="D915" s="89" t="s">
        <v>816</v>
      </c>
      <c r="E915" s="120"/>
      <c r="G915" s="131"/>
      <c r="H915" s="131"/>
    </row>
    <row r="916" spans="1:8">
      <c r="A916" s="92" t="s">
        <v>48</v>
      </c>
      <c r="B916" s="173" t="s">
        <v>809</v>
      </c>
      <c r="C916" s="174" t="s">
        <v>801</v>
      </c>
      <c r="D916" s="89" t="s">
        <v>816</v>
      </c>
      <c r="E916" s="120"/>
      <c r="G916" s="131"/>
      <c r="H916" s="131"/>
    </row>
    <row r="917" spans="1:8">
      <c r="A917" s="92" t="s">
        <v>48</v>
      </c>
      <c r="B917" s="170" t="s">
        <v>809</v>
      </c>
      <c r="C917" s="174" t="s">
        <v>802</v>
      </c>
      <c r="D917" s="89" t="s">
        <v>816</v>
      </c>
      <c r="E917" s="120"/>
      <c r="G917" s="131"/>
      <c r="H917" s="131"/>
    </row>
    <row r="918" spans="1:8">
      <c r="A918" s="92" t="s">
        <v>48</v>
      </c>
      <c r="B918" s="170" t="s">
        <v>809</v>
      </c>
      <c r="C918" s="174" t="s">
        <v>803</v>
      </c>
      <c r="D918" s="89" t="s">
        <v>816</v>
      </c>
      <c r="E918" s="120"/>
      <c r="G918" s="131"/>
      <c r="H918" s="131"/>
    </row>
    <row r="919" spans="1:8">
      <c r="A919" s="92" t="s">
        <v>48</v>
      </c>
      <c r="B919" s="170" t="s">
        <v>810</v>
      </c>
      <c r="C919" s="174" t="s">
        <v>799</v>
      </c>
      <c r="D919" s="89" t="s">
        <v>815</v>
      </c>
      <c r="E919" s="120"/>
      <c r="G919" s="131"/>
      <c r="H919" s="131"/>
    </row>
    <row r="920" spans="1:8">
      <c r="A920" s="92" t="s">
        <v>48</v>
      </c>
      <c r="B920" s="170" t="s">
        <v>810</v>
      </c>
      <c r="C920" s="174" t="s">
        <v>800</v>
      </c>
      <c r="D920" s="89" t="s">
        <v>815</v>
      </c>
      <c r="E920" s="120"/>
      <c r="G920" s="131"/>
      <c r="H920" s="131"/>
    </row>
    <row r="921" spans="1:8">
      <c r="A921" s="92" t="s">
        <v>48</v>
      </c>
      <c r="B921" s="170" t="s">
        <v>810</v>
      </c>
      <c r="C921" s="174" t="s">
        <v>801</v>
      </c>
      <c r="D921" s="89" t="s">
        <v>815</v>
      </c>
      <c r="E921" s="120"/>
      <c r="G921" s="131"/>
      <c r="H921" s="131"/>
    </row>
    <row r="922" spans="1:8">
      <c r="A922" s="92" t="s">
        <v>48</v>
      </c>
      <c r="B922" s="170" t="s">
        <v>810</v>
      </c>
      <c r="C922" s="174" t="s">
        <v>802</v>
      </c>
      <c r="D922" s="89" t="s">
        <v>815</v>
      </c>
      <c r="E922" s="120"/>
      <c r="G922" s="131"/>
      <c r="H922" s="131"/>
    </row>
    <row r="923" spans="1:8">
      <c r="A923" s="92" t="s">
        <v>48</v>
      </c>
      <c r="B923" s="170" t="s">
        <v>810</v>
      </c>
      <c r="C923" s="174" t="s">
        <v>803</v>
      </c>
      <c r="D923" s="89" t="s">
        <v>815</v>
      </c>
      <c r="E923" s="120"/>
      <c r="G923" s="131"/>
      <c r="H923" s="131"/>
    </row>
    <row r="924" spans="1:8">
      <c r="A924" s="92" t="s">
        <v>48</v>
      </c>
      <c r="B924" s="170" t="s">
        <v>811</v>
      </c>
      <c r="C924" s="174" t="s">
        <v>799</v>
      </c>
      <c r="D924" s="89" t="s">
        <v>418</v>
      </c>
      <c r="E924" s="120"/>
      <c r="G924" s="131"/>
      <c r="H924" s="131"/>
    </row>
    <row r="925" spans="1:8" s="3" customFormat="1">
      <c r="A925" s="92" t="s">
        <v>48</v>
      </c>
      <c r="B925" s="170" t="s">
        <v>811</v>
      </c>
      <c r="C925" s="174" t="s">
        <v>800</v>
      </c>
      <c r="D925" s="89" t="s">
        <v>418</v>
      </c>
      <c r="E925" s="120"/>
      <c r="G925" s="131"/>
      <c r="H925" s="131"/>
    </row>
    <row r="926" spans="1:8">
      <c r="A926" s="92" t="s">
        <v>48</v>
      </c>
      <c r="B926" s="170" t="s">
        <v>811</v>
      </c>
      <c r="C926" s="174" t="s">
        <v>801</v>
      </c>
      <c r="D926" s="89" t="s">
        <v>418</v>
      </c>
      <c r="E926" s="120"/>
      <c r="G926" s="131"/>
      <c r="H926" s="131"/>
    </row>
    <row r="927" spans="1:8">
      <c r="A927" s="92" t="s">
        <v>48</v>
      </c>
      <c r="B927" s="170" t="s">
        <v>811</v>
      </c>
      <c r="C927" s="174" t="s">
        <v>802</v>
      </c>
      <c r="D927" s="89" t="s">
        <v>418</v>
      </c>
      <c r="E927" s="120"/>
      <c r="G927" s="131"/>
      <c r="H927" s="131"/>
    </row>
    <row r="928" spans="1:8">
      <c r="A928" s="92" t="s">
        <v>48</v>
      </c>
      <c r="B928" s="170" t="s">
        <v>811</v>
      </c>
      <c r="C928" s="174" t="s">
        <v>803</v>
      </c>
      <c r="D928" s="89" t="s">
        <v>418</v>
      </c>
      <c r="E928" s="120"/>
      <c r="G928" s="131"/>
      <c r="H928" s="131"/>
    </row>
    <row r="929" spans="1:8">
      <c r="A929" s="92" t="s">
        <v>48</v>
      </c>
      <c r="B929" s="170" t="s">
        <v>812</v>
      </c>
      <c r="C929" s="174" t="s">
        <v>799</v>
      </c>
      <c r="D929" s="89" t="s">
        <v>489</v>
      </c>
      <c r="E929" s="120"/>
      <c r="G929" s="131"/>
      <c r="H929" s="131"/>
    </row>
    <row r="930" spans="1:8">
      <c r="A930" s="92" t="s">
        <v>48</v>
      </c>
      <c r="B930" s="170" t="s">
        <v>812</v>
      </c>
      <c r="C930" s="174" t="s">
        <v>800</v>
      </c>
      <c r="D930" s="89" t="s">
        <v>489</v>
      </c>
      <c r="E930" s="120"/>
      <c r="G930" s="131"/>
      <c r="H930" s="131"/>
    </row>
    <row r="931" spans="1:8">
      <c r="A931" s="92" t="s">
        <v>48</v>
      </c>
      <c r="B931" s="170" t="s">
        <v>812</v>
      </c>
      <c r="C931" s="174" t="s">
        <v>801</v>
      </c>
      <c r="D931" s="89" t="s">
        <v>489</v>
      </c>
      <c r="E931" s="120"/>
      <c r="G931" s="131"/>
      <c r="H931" s="131"/>
    </row>
    <row r="932" spans="1:8">
      <c r="A932" s="92" t="s">
        <v>48</v>
      </c>
      <c r="B932" s="170" t="s">
        <v>812</v>
      </c>
      <c r="C932" s="174" t="s">
        <v>802</v>
      </c>
      <c r="D932" s="89" t="s">
        <v>489</v>
      </c>
      <c r="E932" s="120"/>
      <c r="G932" s="131"/>
      <c r="H932" s="131"/>
    </row>
    <row r="933" spans="1:8">
      <c r="A933" s="92" t="s">
        <v>48</v>
      </c>
      <c r="B933" s="170" t="s">
        <v>812</v>
      </c>
      <c r="C933" s="174" t="s">
        <v>803</v>
      </c>
      <c r="D933" s="89" t="s">
        <v>489</v>
      </c>
      <c r="E933" s="120"/>
      <c r="G933" s="131"/>
      <c r="H933" s="131"/>
    </row>
    <row r="934" spans="1:8">
      <c r="A934" s="92" t="s">
        <v>48</v>
      </c>
      <c r="B934" s="170" t="s">
        <v>813</v>
      </c>
      <c r="C934" s="174" t="s">
        <v>799</v>
      </c>
      <c r="D934" s="89" t="s">
        <v>490</v>
      </c>
      <c r="E934" s="120"/>
      <c r="G934" s="131"/>
      <c r="H934" s="131"/>
    </row>
    <row r="935" spans="1:8">
      <c r="A935" s="92" t="s">
        <v>48</v>
      </c>
      <c r="B935" s="170" t="s">
        <v>813</v>
      </c>
      <c r="C935" s="174" t="s">
        <v>800</v>
      </c>
      <c r="D935" s="89" t="s">
        <v>490</v>
      </c>
      <c r="E935" s="120"/>
      <c r="G935" s="131"/>
      <c r="H935" s="131"/>
    </row>
    <row r="936" spans="1:8">
      <c r="A936" s="92" t="s">
        <v>48</v>
      </c>
      <c r="B936" s="170" t="s">
        <v>813</v>
      </c>
      <c r="C936" s="174" t="s">
        <v>801</v>
      </c>
      <c r="D936" s="89" t="s">
        <v>490</v>
      </c>
      <c r="E936" s="120"/>
      <c r="G936" s="131"/>
      <c r="H936" s="131"/>
    </row>
    <row r="937" spans="1:8">
      <c r="A937" s="92" t="s">
        <v>48</v>
      </c>
      <c r="B937" s="170" t="s">
        <v>813</v>
      </c>
      <c r="C937" s="174" t="s">
        <v>802</v>
      </c>
      <c r="D937" s="89" t="s">
        <v>490</v>
      </c>
      <c r="E937" s="120"/>
      <c r="G937" s="131"/>
      <c r="H937" s="131"/>
    </row>
    <row r="938" spans="1:8">
      <c r="A938" s="92" t="s">
        <v>48</v>
      </c>
      <c r="B938" s="170" t="s">
        <v>813</v>
      </c>
      <c r="C938" s="174" t="s">
        <v>803</v>
      </c>
      <c r="D938" s="89" t="s">
        <v>490</v>
      </c>
      <c r="E938" s="120"/>
      <c r="G938" s="131"/>
      <c r="H938" s="131"/>
    </row>
    <row r="939" spans="1:8">
      <c r="A939" s="92" t="s">
        <v>48</v>
      </c>
      <c r="B939" s="170" t="s">
        <v>814</v>
      </c>
      <c r="C939" s="174" t="s">
        <v>799</v>
      </c>
      <c r="D939" s="89" t="s">
        <v>491</v>
      </c>
      <c r="E939" s="120"/>
      <c r="G939" s="131"/>
      <c r="H939" s="131"/>
    </row>
    <row r="940" spans="1:8">
      <c r="A940" s="92" t="s">
        <v>48</v>
      </c>
      <c r="B940" s="170" t="s">
        <v>814</v>
      </c>
      <c r="C940" s="174" t="s">
        <v>800</v>
      </c>
      <c r="D940" s="89" t="s">
        <v>491</v>
      </c>
      <c r="E940" s="120"/>
      <c r="G940" s="131"/>
      <c r="H940" s="131"/>
    </row>
    <row r="941" spans="1:8">
      <c r="A941" s="92" t="s">
        <v>48</v>
      </c>
      <c r="B941" s="170" t="s">
        <v>814</v>
      </c>
      <c r="C941" s="174" t="s">
        <v>801</v>
      </c>
      <c r="D941" s="89" t="s">
        <v>491</v>
      </c>
      <c r="E941" s="120"/>
      <c r="G941" s="131"/>
      <c r="H941" s="131"/>
    </row>
    <row r="942" spans="1:8">
      <c r="A942" s="92" t="s">
        <v>48</v>
      </c>
      <c r="B942" s="170" t="s">
        <v>814</v>
      </c>
      <c r="C942" s="174" t="s">
        <v>802</v>
      </c>
      <c r="D942" s="89" t="s">
        <v>491</v>
      </c>
      <c r="E942" s="120"/>
      <c r="G942" s="234" t="s">
        <v>825</v>
      </c>
      <c r="H942" s="234"/>
    </row>
    <row r="943" spans="1:8" ht="13.5" thickBot="1">
      <c r="A943" s="92" t="s">
        <v>48</v>
      </c>
      <c r="B943" s="170" t="s">
        <v>814</v>
      </c>
      <c r="C943" s="174" t="s">
        <v>803</v>
      </c>
      <c r="D943" s="89" t="s">
        <v>491</v>
      </c>
      <c r="E943" s="120"/>
      <c r="G943" s="179"/>
      <c r="H943" s="182">
        <f>SUM(E884:E943)</f>
        <v>0</v>
      </c>
    </row>
    <row r="944" spans="1:8" ht="13.5" thickTop="1"/>
    <row r="951" spans="7:8">
      <c r="G951" s="3"/>
      <c r="H951" s="3"/>
    </row>
    <row r="1080" spans="1:1">
      <c r="A1080" s="135" t="s">
        <v>653</v>
      </c>
    </row>
  </sheetData>
  <sheetProtection algorithmName="SHA-512" hashValue="O7E9FNoXRf2521lLsh/ZyYVihFPudWH2oDIqAtmA7afFyog24f++CzwzPMS6DQMjsOd1/m1at6yJR760RSH2xQ==" saltValue="KVrRrGDmnsofxCXWzF13pw==" spinCount="100000" sheet="1" objects="1" scenarios="1"/>
  <mergeCells count="85">
    <mergeCell ref="A797:E797"/>
    <mergeCell ref="A806:E806"/>
    <mergeCell ref="G942:H942"/>
    <mergeCell ref="G613:H613"/>
    <mergeCell ref="G696:H696"/>
    <mergeCell ref="G773:H773"/>
    <mergeCell ref="G685:H685"/>
    <mergeCell ref="G766:H766"/>
    <mergeCell ref="G881:H881"/>
    <mergeCell ref="A776:E776"/>
    <mergeCell ref="A777:E777"/>
    <mergeCell ref="A792:E792"/>
    <mergeCell ref="A787:E787"/>
    <mergeCell ref="A687:E687"/>
    <mergeCell ref="A699:E699"/>
    <mergeCell ref="A700:E700"/>
    <mergeCell ref="G137:H137"/>
    <mergeCell ref="G268:H268"/>
    <mergeCell ref="G399:H399"/>
    <mergeCell ref="G530:H530"/>
    <mergeCell ref="G76:H76"/>
    <mergeCell ref="G207:H207"/>
    <mergeCell ref="G338:H338"/>
    <mergeCell ref="G469:H469"/>
    <mergeCell ref="G602:H602"/>
    <mergeCell ref="A883:E883"/>
    <mergeCell ref="A270:E270"/>
    <mergeCell ref="A401:E401"/>
    <mergeCell ref="A532:E532"/>
    <mergeCell ref="A615:E615"/>
    <mergeCell ref="A698:E698"/>
    <mergeCell ref="A775:E775"/>
    <mergeCell ref="A813:E813"/>
    <mergeCell ref="A814:E814"/>
    <mergeCell ref="A815:E815"/>
    <mergeCell ref="A825:E825"/>
    <mergeCell ref="A830:E830"/>
    <mergeCell ref="A835:E835"/>
    <mergeCell ref="A720:E720"/>
    <mergeCell ref="A768:E768"/>
    <mergeCell ref="A556:E556"/>
    <mergeCell ref="A604:E604"/>
    <mergeCell ref="A710:E710"/>
    <mergeCell ref="A715:E715"/>
    <mergeCell ref="A616:E616"/>
    <mergeCell ref="A617:E617"/>
    <mergeCell ref="A627:E627"/>
    <mergeCell ref="A634:E634"/>
    <mergeCell ref="A639:E639"/>
    <mergeCell ref="A471:E471"/>
    <mergeCell ref="A533:E533"/>
    <mergeCell ref="A534:E534"/>
    <mergeCell ref="A544:E544"/>
    <mergeCell ref="A551:E551"/>
    <mergeCell ref="A402:E402"/>
    <mergeCell ref="A403:E403"/>
    <mergeCell ref="A413:E413"/>
    <mergeCell ref="A418:E418"/>
    <mergeCell ref="A423:E423"/>
    <mergeCell ref="A272:E272"/>
    <mergeCell ref="A282:E282"/>
    <mergeCell ref="A287:E287"/>
    <mergeCell ref="A292:E292"/>
    <mergeCell ref="A340:E340"/>
    <mergeCell ref="A151:E151"/>
    <mergeCell ref="A156:E156"/>
    <mergeCell ref="A161:E161"/>
    <mergeCell ref="A209:E209"/>
    <mergeCell ref="A271:E271"/>
    <mergeCell ref="G803:H803"/>
    <mergeCell ref="G811:H811"/>
    <mergeCell ref="G3:H3"/>
    <mergeCell ref="A10:E10"/>
    <mergeCell ref="A20:E20"/>
    <mergeCell ref="A25:E25"/>
    <mergeCell ref="A30:E30"/>
    <mergeCell ref="A9:E9"/>
    <mergeCell ref="A4:C4"/>
    <mergeCell ref="A5:C5"/>
    <mergeCell ref="A6:C6"/>
    <mergeCell ref="F5:G5"/>
    <mergeCell ref="F6:G6"/>
    <mergeCell ref="A78:E78"/>
    <mergeCell ref="A141:E141"/>
    <mergeCell ref="A140:E140"/>
  </mergeCells>
  <phoneticPr fontId="27" type="noConversion"/>
  <pageMargins left="0.25" right="0.25" top="0.5" bottom="0.25" header="0" footer="0"/>
  <pageSetup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ED6A315-4C70-4489-8878-33DE6AB43A22}">
          <x14:formula1>
            <xm:f>'List-County &amp; Entity Codes  '!$A$2:$A$187</xm:f>
          </x14:formula1>
          <xm:sqref>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AC889"/>
  <sheetViews>
    <sheetView zoomScaleNormal="100" workbookViewId="0">
      <selection activeCell="G27" sqref="G27"/>
    </sheetView>
  </sheetViews>
  <sheetFormatPr defaultRowHeight="12.75"/>
  <cols>
    <col min="1" max="1" width="8" style="3" customWidth="1"/>
    <col min="2" max="2" width="8.42578125" style="3" customWidth="1"/>
    <col min="3" max="3" width="8.5703125" style="3" customWidth="1"/>
    <col min="4" max="4" width="8.42578125" style="3" customWidth="1"/>
    <col min="5" max="5" width="10.140625" style="3" customWidth="1"/>
    <col min="6" max="6" width="10.140625" style="85" customWidth="1"/>
    <col min="7" max="7" width="15" style="3" customWidth="1"/>
    <col min="8" max="8" width="10.140625" style="3" hidden="1" customWidth="1"/>
    <col min="9" max="9" width="14.140625" style="3" hidden="1" customWidth="1"/>
    <col min="10" max="10" width="10.28515625" style="3" bestFit="1" customWidth="1"/>
    <col min="11" max="11" width="15" style="85" hidden="1" customWidth="1"/>
    <col min="12" max="12" width="14.28515625" style="3" hidden="1" customWidth="1"/>
    <col min="13" max="13" width="12.5703125" style="3" hidden="1" customWidth="1"/>
    <col min="14" max="14" width="10.140625" style="3" hidden="1" customWidth="1"/>
    <col min="15" max="15" width="13.85546875" style="3" hidden="1" customWidth="1"/>
    <col min="16" max="16" width="10.7109375" style="3" hidden="1" customWidth="1"/>
    <col min="17" max="17" width="14.140625" style="3" customWidth="1"/>
    <col min="18" max="19" width="14.140625" style="3" hidden="1" customWidth="1"/>
    <col min="20" max="20" width="14.42578125" style="3" customWidth="1"/>
    <col min="21" max="21" width="10.42578125" style="3" hidden="1" customWidth="1"/>
    <col min="22" max="22" width="14.42578125" style="3" hidden="1" customWidth="1"/>
    <col min="23" max="23" width="12.140625" style="3" customWidth="1"/>
    <col min="24" max="24" width="14.140625" style="3" hidden="1" customWidth="1"/>
    <col min="25" max="25" width="14" style="3" customWidth="1"/>
    <col min="26" max="26" width="14.140625" style="3" customWidth="1"/>
    <col min="27" max="27" width="17.85546875" style="3" customWidth="1"/>
    <col min="28" max="29" width="18.28515625" style="3" customWidth="1"/>
    <col min="30" max="30" width="12.85546875" style="1" bestFit="1" customWidth="1"/>
    <col min="31" max="16384" width="9.140625" style="1"/>
  </cols>
  <sheetData>
    <row r="1" spans="1:29" ht="36" customHeight="1" thickBot="1">
      <c r="A1" s="32" t="s">
        <v>0</v>
      </c>
      <c r="B1" s="31" t="s">
        <v>1</v>
      </c>
      <c r="C1" s="33" t="s">
        <v>2</v>
      </c>
      <c r="D1" s="31" t="s">
        <v>3</v>
      </c>
      <c r="E1" s="31" t="s">
        <v>4</v>
      </c>
      <c r="F1" s="123" t="s">
        <v>5</v>
      </c>
      <c r="G1" s="31" t="s">
        <v>6</v>
      </c>
      <c r="H1" s="98"/>
      <c r="I1" s="98"/>
      <c r="J1" s="31" t="s">
        <v>7</v>
      </c>
      <c r="K1" s="124" t="s">
        <v>8</v>
      </c>
      <c r="L1" s="31" t="s">
        <v>9</v>
      </c>
      <c r="M1" s="31" t="s">
        <v>10</v>
      </c>
      <c r="N1" s="125" t="s">
        <v>11</v>
      </c>
      <c r="O1" s="31" t="s">
        <v>12</v>
      </c>
      <c r="P1" s="31" t="s">
        <v>13</v>
      </c>
      <c r="Q1" s="31" t="s">
        <v>14</v>
      </c>
      <c r="R1" s="31" t="s">
        <v>15</v>
      </c>
      <c r="S1" s="31" t="s">
        <v>16</v>
      </c>
      <c r="T1" s="31" t="s">
        <v>17</v>
      </c>
      <c r="U1" s="126" t="s">
        <v>18</v>
      </c>
      <c r="V1" s="127" t="s">
        <v>19</v>
      </c>
      <c r="W1" s="31" t="s">
        <v>20</v>
      </c>
      <c r="X1" s="128" t="s">
        <v>21</v>
      </c>
      <c r="Y1" s="31" t="s">
        <v>22</v>
      </c>
      <c r="Z1" s="33" t="s">
        <v>23</v>
      </c>
      <c r="AA1" s="31" t="s">
        <v>24</v>
      </c>
      <c r="AB1" s="31" t="s">
        <v>25</v>
      </c>
      <c r="AC1" s="31" t="s">
        <v>26</v>
      </c>
    </row>
    <row r="2" spans="1:29" s="2" customFormat="1" ht="18.75" hidden="1" customHeight="1" thickBot="1">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row>
    <row r="3" spans="1:29" ht="14.25" customHeight="1" thickBot="1">
      <c r="A3" s="94"/>
      <c r="B3" s="94"/>
      <c r="C3" s="94"/>
      <c r="D3" s="94"/>
      <c r="E3" s="94"/>
      <c r="F3" s="94"/>
      <c r="G3" s="100"/>
      <c r="H3" s="94"/>
      <c r="I3" s="94"/>
      <c r="J3" s="94"/>
      <c r="K3" s="104"/>
      <c r="L3" s="107"/>
      <c r="M3" s="107"/>
      <c r="N3" s="111"/>
      <c r="O3" s="111"/>
      <c r="P3" s="86"/>
      <c r="Q3" s="94"/>
      <c r="R3" s="86"/>
      <c r="S3" s="86"/>
      <c r="T3" s="100"/>
      <c r="U3" s="85"/>
      <c r="V3" s="100"/>
      <c r="W3" s="94"/>
      <c r="X3" s="85"/>
      <c r="Y3" s="100"/>
      <c r="Z3" s="94"/>
      <c r="AA3" s="104">
        <f>-1</f>
        <v>-1</v>
      </c>
      <c r="AB3" s="110"/>
      <c r="AC3" s="110"/>
    </row>
    <row r="4" spans="1:29" s="5" customFormat="1" ht="45.75" customHeight="1">
      <c r="A4" s="8"/>
      <c r="B4" s="6"/>
      <c r="C4" s="7"/>
      <c r="D4" s="6"/>
      <c r="E4" s="21" t="s">
        <v>424</v>
      </c>
      <c r="F4" s="184"/>
      <c r="G4" s="19" t="s">
        <v>435</v>
      </c>
      <c r="H4" s="95"/>
      <c r="I4" s="96"/>
      <c r="J4" s="21" t="s">
        <v>27</v>
      </c>
      <c r="K4" s="101"/>
      <c r="L4" s="109"/>
      <c r="M4" s="109"/>
      <c r="N4" s="109"/>
      <c r="O4" s="109"/>
      <c r="P4" s="106"/>
      <c r="Q4" s="22" t="s">
        <v>28</v>
      </c>
      <c r="R4" s="106"/>
      <c r="S4" s="106"/>
      <c r="T4" s="19" t="s">
        <v>436</v>
      </c>
      <c r="U4" s="106"/>
      <c r="V4" s="101"/>
      <c r="W4" s="25" t="s">
        <v>29</v>
      </c>
      <c r="X4" s="106"/>
      <c r="Y4" s="194" t="s">
        <v>30</v>
      </c>
      <c r="Z4" s="22" t="s">
        <v>31</v>
      </c>
      <c r="AA4" s="19" t="s">
        <v>423</v>
      </c>
      <c r="AB4" s="19" t="s">
        <v>423</v>
      </c>
      <c r="AC4" s="19" t="s">
        <v>423</v>
      </c>
    </row>
    <row r="5" spans="1:29" s="5" customFormat="1" ht="14.25" customHeight="1">
      <c r="A5" s="4"/>
      <c r="B5" s="4"/>
      <c r="C5" s="4"/>
      <c r="D5" s="4"/>
      <c r="E5" s="4"/>
      <c r="F5" s="82"/>
      <c r="G5" s="29" t="s">
        <v>426</v>
      </c>
      <c r="H5" s="97"/>
      <c r="I5" s="97"/>
      <c r="J5" s="4"/>
      <c r="K5" s="102"/>
      <c r="L5" s="109"/>
      <c r="M5" s="109"/>
      <c r="N5" s="109"/>
      <c r="O5" s="109"/>
      <c r="P5" s="109"/>
      <c r="Q5" s="4"/>
      <c r="R5" s="109"/>
      <c r="S5" s="109"/>
      <c r="T5" s="29" t="s">
        <v>427</v>
      </c>
      <c r="U5" s="109"/>
      <c r="V5" s="102"/>
      <c r="W5" s="4"/>
      <c r="X5" s="109"/>
      <c r="Y5" s="8"/>
      <c r="Z5" s="24"/>
      <c r="AA5" s="8"/>
      <c r="AB5" s="4"/>
      <c r="AC5" s="4"/>
    </row>
    <row r="6" spans="1:29" ht="12.75" customHeight="1">
      <c r="A6" s="87" t="s">
        <v>32</v>
      </c>
      <c r="B6" s="87" t="s">
        <v>32</v>
      </c>
      <c r="C6" s="87" t="s">
        <v>33</v>
      </c>
      <c r="D6" s="87" t="s">
        <v>33</v>
      </c>
      <c r="E6" s="87">
        <v>100000</v>
      </c>
      <c r="F6" s="87"/>
      <c r="G6" s="93" t="e">
        <f>'LEDGER LOAD INPUT'!E6</f>
        <v>#N/A</v>
      </c>
      <c r="H6" s="87"/>
      <c r="I6" s="87"/>
      <c r="J6" s="87">
        <v>1000</v>
      </c>
      <c r="K6" s="93"/>
      <c r="L6" s="122"/>
      <c r="M6" s="103"/>
      <c r="N6" s="87"/>
      <c r="O6" s="87"/>
      <c r="P6" s="87"/>
      <c r="Q6" s="87"/>
      <c r="R6" s="87"/>
      <c r="S6" s="87"/>
      <c r="T6" s="93" t="e">
        <f>'LEDGER LOAD INPUT'!E5</f>
        <v>#N/A</v>
      </c>
      <c r="U6" s="88"/>
      <c r="V6" s="93"/>
      <c r="W6" s="87" t="s">
        <v>37</v>
      </c>
      <c r="X6" s="87"/>
      <c r="Y6" s="93">
        <f>'LEDGER LOAD INPUT'!D4</f>
        <v>0</v>
      </c>
      <c r="Z6" s="105">
        <v>12</v>
      </c>
      <c r="AA6" s="90">
        <f>'LEDGER LOAD INPUT'!E11</f>
        <v>0</v>
      </c>
      <c r="AB6" s="108">
        <f>AA6</f>
        <v>0</v>
      </c>
      <c r="AC6" s="112">
        <f>AA6</f>
        <v>0</v>
      </c>
    </row>
    <row r="7" spans="1:29">
      <c r="A7" s="89" t="s">
        <v>32</v>
      </c>
      <c r="B7" s="89" t="s">
        <v>32</v>
      </c>
      <c r="C7" s="89" t="s">
        <v>33</v>
      </c>
      <c r="D7" s="89" t="s">
        <v>33</v>
      </c>
      <c r="E7" s="90">
        <v>110000</v>
      </c>
      <c r="F7" s="90"/>
      <c r="G7" s="103" t="e">
        <f>$G$6</f>
        <v>#N/A</v>
      </c>
      <c r="H7" s="90"/>
      <c r="I7" s="89"/>
      <c r="J7" s="87">
        <v>1000</v>
      </c>
      <c r="K7" s="103"/>
      <c r="L7" s="89"/>
      <c r="M7" s="89"/>
      <c r="N7" s="89"/>
      <c r="O7" s="89"/>
      <c r="P7" s="89"/>
      <c r="Q7" s="89"/>
      <c r="R7" s="89"/>
      <c r="S7" s="89"/>
      <c r="T7" s="103" t="e">
        <f>$T$6</f>
        <v>#N/A</v>
      </c>
      <c r="U7" s="89"/>
      <c r="V7" s="103"/>
      <c r="W7" s="89" t="s">
        <v>37</v>
      </c>
      <c r="X7" s="89"/>
      <c r="Y7" s="103">
        <f>$Y$6</f>
        <v>0</v>
      </c>
      <c r="Z7" s="105">
        <v>12</v>
      </c>
      <c r="AA7" s="90">
        <f>'LEDGER LOAD INPUT'!E12</f>
        <v>0</v>
      </c>
      <c r="AB7" s="108">
        <f t="shared" ref="AB7:AB68" si="0">AA7</f>
        <v>0</v>
      </c>
      <c r="AC7" s="112">
        <f t="shared" ref="AC7:AC68" si="1">AA7</f>
        <v>0</v>
      </c>
    </row>
    <row r="8" spans="1:29">
      <c r="A8" s="89" t="s">
        <v>32</v>
      </c>
      <c r="B8" s="89" t="s">
        <v>32</v>
      </c>
      <c r="C8" s="89" t="s">
        <v>33</v>
      </c>
      <c r="D8" s="89" t="s">
        <v>33</v>
      </c>
      <c r="E8" s="89">
        <v>120000</v>
      </c>
      <c r="F8" s="89"/>
      <c r="G8" s="103" t="e">
        <f>$G$6</f>
        <v>#N/A</v>
      </c>
      <c r="H8" s="89"/>
      <c r="I8" s="89"/>
      <c r="J8" s="87">
        <v>1000</v>
      </c>
      <c r="K8" s="103"/>
      <c r="L8" s="89"/>
      <c r="M8" s="89"/>
      <c r="N8" s="89"/>
      <c r="O8" s="89"/>
      <c r="P8" s="89"/>
      <c r="Q8" s="89"/>
      <c r="R8" s="89"/>
      <c r="S8" s="89"/>
      <c r="T8" s="103" t="e">
        <f t="shared" ref="T8:T71" si="2">$T$6</f>
        <v>#N/A</v>
      </c>
      <c r="U8" s="89"/>
      <c r="V8" s="103"/>
      <c r="W8" s="89" t="s">
        <v>37</v>
      </c>
      <c r="X8" s="89"/>
      <c r="Y8" s="103">
        <f t="shared" ref="Y8:Y71" si="3">$Y$6</f>
        <v>0</v>
      </c>
      <c r="Z8" s="105">
        <v>12</v>
      </c>
      <c r="AA8" s="90">
        <f>'LEDGER LOAD INPUT'!E13</f>
        <v>0</v>
      </c>
      <c r="AB8" s="108">
        <f t="shared" si="0"/>
        <v>0</v>
      </c>
      <c r="AC8" s="112">
        <f t="shared" si="1"/>
        <v>0</v>
      </c>
    </row>
    <row r="9" spans="1:29">
      <c r="A9" s="89" t="s">
        <v>32</v>
      </c>
      <c r="B9" s="89" t="s">
        <v>32</v>
      </c>
      <c r="C9" s="89" t="s">
        <v>33</v>
      </c>
      <c r="D9" s="89" t="s">
        <v>33</v>
      </c>
      <c r="E9" s="89">
        <v>130000</v>
      </c>
      <c r="F9" s="89"/>
      <c r="G9" s="103" t="e">
        <f t="shared" ref="G9:G72" si="4">$G$6</f>
        <v>#N/A</v>
      </c>
      <c r="H9" s="89"/>
      <c r="I9" s="89"/>
      <c r="J9" s="87">
        <v>1000</v>
      </c>
      <c r="K9" s="103"/>
      <c r="L9" s="89"/>
      <c r="M9" s="89"/>
      <c r="N9" s="89"/>
      <c r="O9" s="89"/>
      <c r="P9" s="89"/>
      <c r="Q9" s="89"/>
      <c r="R9" s="89"/>
      <c r="S9" s="89"/>
      <c r="T9" s="103" t="e">
        <f t="shared" si="2"/>
        <v>#N/A</v>
      </c>
      <c r="U9" s="89"/>
      <c r="V9" s="103"/>
      <c r="W9" s="89" t="s">
        <v>37</v>
      </c>
      <c r="X9" s="89"/>
      <c r="Y9" s="103">
        <f t="shared" si="3"/>
        <v>0</v>
      </c>
      <c r="Z9" s="105">
        <v>12</v>
      </c>
      <c r="AA9" s="90">
        <f>'LEDGER LOAD INPUT'!E14</f>
        <v>0</v>
      </c>
      <c r="AB9" s="108">
        <f t="shared" si="0"/>
        <v>0</v>
      </c>
      <c r="AC9" s="112">
        <f t="shared" si="1"/>
        <v>0</v>
      </c>
    </row>
    <row r="10" spans="1:29">
      <c r="A10" s="89" t="s">
        <v>32</v>
      </c>
      <c r="B10" s="89" t="s">
        <v>32</v>
      </c>
      <c r="C10" s="89" t="s">
        <v>33</v>
      </c>
      <c r="D10" s="89" t="s">
        <v>33</v>
      </c>
      <c r="E10" s="89">
        <v>140000</v>
      </c>
      <c r="F10" s="89"/>
      <c r="G10" s="103" t="e">
        <f t="shared" si="4"/>
        <v>#N/A</v>
      </c>
      <c r="H10" s="89"/>
      <c r="I10" s="89"/>
      <c r="J10" s="87">
        <v>1000</v>
      </c>
      <c r="K10" s="103"/>
      <c r="L10" s="89"/>
      <c r="M10" s="89"/>
      <c r="N10" s="89"/>
      <c r="O10" s="89"/>
      <c r="P10" s="89"/>
      <c r="Q10" s="89"/>
      <c r="R10" s="89"/>
      <c r="S10" s="89"/>
      <c r="T10" s="103" t="e">
        <f t="shared" si="2"/>
        <v>#N/A</v>
      </c>
      <c r="U10" s="89"/>
      <c r="V10" s="103"/>
      <c r="W10" s="89" t="s">
        <v>37</v>
      </c>
      <c r="X10" s="89"/>
      <c r="Y10" s="103">
        <f t="shared" si="3"/>
        <v>0</v>
      </c>
      <c r="Z10" s="105">
        <v>12</v>
      </c>
      <c r="AA10" s="90">
        <f>'LEDGER LOAD INPUT'!E15</f>
        <v>0</v>
      </c>
      <c r="AB10" s="108">
        <f t="shared" si="0"/>
        <v>0</v>
      </c>
      <c r="AC10" s="112">
        <f t="shared" si="1"/>
        <v>0</v>
      </c>
    </row>
    <row r="11" spans="1:29">
      <c r="A11" s="89" t="s">
        <v>32</v>
      </c>
      <c r="B11" s="89" t="s">
        <v>32</v>
      </c>
      <c r="C11" s="89" t="s">
        <v>33</v>
      </c>
      <c r="D11" s="89" t="s">
        <v>33</v>
      </c>
      <c r="E11" s="89">
        <v>150000</v>
      </c>
      <c r="F11" s="89"/>
      <c r="G11" s="103" t="e">
        <f t="shared" si="4"/>
        <v>#N/A</v>
      </c>
      <c r="H11" s="89"/>
      <c r="I11" s="89"/>
      <c r="J11" s="87">
        <v>1000</v>
      </c>
      <c r="K11" s="103"/>
      <c r="L11" s="89"/>
      <c r="M11" s="89"/>
      <c r="N11" s="89"/>
      <c r="O11" s="89"/>
      <c r="P11" s="89"/>
      <c r="Q11" s="89"/>
      <c r="R11" s="89"/>
      <c r="S11" s="89"/>
      <c r="T11" s="103" t="e">
        <f t="shared" si="2"/>
        <v>#N/A</v>
      </c>
      <c r="U11" s="89"/>
      <c r="V11" s="103"/>
      <c r="W11" s="89" t="s">
        <v>37</v>
      </c>
      <c r="X11" s="89"/>
      <c r="Y11" s="103">
        <f t="shared" si="3"/>
        <v>0</v>
      </c>
      <c r="Z11" s="105">
        <v>12</v>
      </c>
      <c r="AA11" s="90">
        <f>'LEDGER LOAD INPUT'!E16</f>
        <v>0</v>
      </c>
      <c r="AB11" s="108">
        <f t="shared" si="0"/>
        <v>0</v>
      </c>
      <c r="AC11" s="112">
        <f t="shared" si="1"/>
        <v>0</v>
      </c>
    </row>
    <row r="12" spans="1:29">
      <c r="A12" s="89" t="s">
        <v>32</v>
      </c>
      <c r="B12" s="89" t="s">
        <v>32</v>
      </c>
      <c r="C12" s="89" t="s">
        <v>33</v>
      </c>
      <c r="D12" s="89" t="s">
        <v>33</v>
      </c>
      <c r="E12" s="89">
        <v>160000</v>
      </c>
      <c r="F12" s="89"/>
      <c r="G12" s="103" t="e">
        <f t="shared" si="4"/>
        <v>#N/A</v>
      </c>
      <c r="H12" s="89"/>
      <c r="I12" s="89"/>
      <c r="J12" s="87">
        <v>1000</v>
      </c>
      <c r="K12" s="103"/>
      <c r="L12" s="89"/>
      <c r="M12" s="89"/>
      <c r="N12" s="89"/>
      <c r="O12" s="89"/>
      <c r="P12" s="89"/>
      <c r="Q12" s="89"/>
      <c r="R12" s="89"/>
      <c r="S12" s="89"/>
      <c r="T12" s="103" t="e">
        <f t="shared" si="2"/>
        <v>#N/A</v>
      </c>
      <c r="U12" s="89"/>
      <c r="V12" s="103"/>
      <c r="W12" s="89" t="s">
        <v>37</v>
      </c>
      <c r="X12" s="89"/>
      <c r="Y12" s="103">
        <f t="shared" si="3"/>
        <v>0</v>
      </c>
      <c r="Z12" s="105">
        <v>12</v>
      </c>
      <c r="AA12" s="90">
        <f>'LEDGER LOAD INPUT'!E17</f>
        <v>0</v>
      </c>
      <c r="AB12" s="108">
        <f t="shared" si="0"/>
        <v>0</v>
      </c>
      <c r="AC12" s="112">
        <f t="shared" si="1"/>
        <v>0</v>
      </c>
    </row>
    <row r="13" spans="1:29">
      <c r="A13" s="89" t="s">
        <v>32</v>
      </c>
      <c r="B13" s="89" t="s">
        <v>32</v>
      </c>
      <c r="C13" s="89" t="s">
        <v>33</v>
      </c>
      <c r="D13" s="89" t="s">
        <v>33</v>
      </c>
      <c r="E13" s="89">
        <v>180000</v>
      </c>
      <c r="F13" s="89"/>
      <c r="G13" s="103" t="e">
        <f t="shared" si="4"/>
        <v>#N/A</v>
      </c>
      <c r="H13" s="89"/>
      <c r="I13" s="89"/>
      <c r="J13" s="87">
        <v>1000</v>
      </c>
      <c r="K13" s="103"/>
      <c r="L13" s="89"/>
      <c r="M13" s="89"/>
      <c r="N13" s="89"/>
      <c r="O13" s="89"/>
      <c r="P13" s="89"/>
      <c r="Q13" s="89"/>
      <c r="R13" s="89"/>
      <c r="S13" s="89"/>
      <c r="T13" s="103" t="e">
        <f t="shared" si="2"/>
        <v>#N/A</v>
      </c>
      <c r="U13" s="89"/>
      <c r="V13" s="103"/>
      <c r="W13" s="89" t="s">
        <v>37</v>
      </c>
      <c r="X13" s="89"/>
      <c r="Y13" s="103">
        <f t="shared" si="3"/>
        <v>0</v>
      </c>
      <c r="Z13" s="105">
        <v>12</v>
      </c>
      <c r="AA13" s="90">
        <f>'LEDGER LOAD INPUT'!E18</f>
        <v>0</v>
      </c>
      <c r="AB13" s="108">
        <f t="shared" si="0"/>
        <v>0</v>
      </c>
      <c r="AC13" s="112">
        <f t="shared" si="1"/>
        <v>0</v>
      </c>
    </row>
    <row r="14" spans="1:29">
      <c r="A14" s="89" t="s">
        <v>32</v>
      </c>
      <c r="B14" s="89" t="s">
        <v>32</v>
      </c>
      <c r="C14" s="89" t="s">
        <v>33</v>
      </c>
      <c r="D14" s="89" t="s">
        <v>33</v>
      </c>
      <c r="E14" s="89">
        <v>190000</v>
      </c>
      <c r="F14" s="89"/>
      <c r="G14" s="103" t="e">
        <f t="shared" si="4"/>
        <v>#N/A</v>
      </c>
      <c r="H14" s="89"/>
      <c r="I14" s="89"/>
      <c r="J14" s="87">
        <v>1000</v>
      </c>
      <c r="K14" s="103"/>
      <c r="L14" s="89"/>
      <c r="M14" s="89"/>
      <c r="N14" s="89"/>
      <c r="O14" s="89"/>
      <c r="P14" s="89"/>
      <c r="Q14" s="89"/>
      <c r="R14" s="89"/>
      <c r="S14" s="89"/>
      <c r="T14" s="103" t="e">
        <f t="shared" si="2"/>
        <v>#N/A</v>
      </c>
      <c r="U14" s="89"/>
      <c r="V14" s="103"/>
      <c r="W14" s="89" t="s">
        <v>37</v>
      </c>
      <c r="X14" s="89"/>
      <c r="Y14" s="103">
        <f t="shared" si="3"/>
        <v>0</v>
      </c>
      <c r="Z14" s="105">
        <v>12</v>
      </c>
      <c r="AA14" s="90">
        <f>'LEDGER LOAD INPUT'!E19</f>
        <v>0</v>
      </c>
      <c r="AB14" s="108">
        <f t="shared" si="0"/>
        <v>0</v>
      </c>
      <c r="AC14" s="112">
        <f t="shared" si="1"/>
        <v>0</v>
      </c>
    </row>
    <row r="15" spans="1:29" ht="12.75" customHeight="1">
      <c r="A15" s="89" t="s">
        <v>32</v>
      </c>
      <c r="B15" s="89" t="s">
        <v>32</v>
      </c>
      <c r="C15" s="89" t="s">
        <v>33</v>
      </c>
      <c r="D15" s="89" t="s">
        <v>33</v>
      </c>
      <c r="E15" s="89">
        <v>200000</v>
      </c>
      <c r="F15" s="89"/>
      <c r="G15" s="103" t="e">
        <f t="shared" si="4"/>
        <v>#N/A</v>
      </c>
      <c r="H15" s="89"/>
      <c r="I15" s="89"/>
      <c r="J15" s="87">
        <v>1000</v>
      </c>
      <c r="K15" s="103"/>
      <c r="L15" s="89"/>
      <c r="M15" s="89"/>
      <c r="N15" s="89"/>
      <c r="O15" s="89"/>
      <c r="P15" s="89"/>
      <c r="Q15" s="89"/>
      <c r="R15" s="89"/>
      <c r="S15" s="89"/>
      <c r="T15" s="103" t="e">
        <f t="shared" si="2"/>
        <v>#N/A</v>
      </c>
      <c r="U15" s="89"/>
      <c r="V15" s="103"/>
      <c r="W15" s="89" t="s">
        <v>37</v>
      </c>
      <c r="X15" s="89"/>
      <c r="Y15" s="103">
        <f t="shared" si="3"/>
        <v>0</v>
      </c>
      <c r="Z15" s="105">
        <v>12</v>
      </c>
      <c r="AA15" s="90">
        <f>('LEDGER LOAD INPUT'!E21)*-1</f>
        <v>0</v>
      </c>
      <c r="AB15" s="108">
        <f t="shared" si="0"/>
        <v>0</v>
      </c>
      <c r="AC15" s="112">
        <f t="shared" si="1"/>
        <v>0</v>
      </c>
    </row>
    <row r="16" spans="1:29">
      <c r="A16" s="89" t="s">
        <v>32</v>
      </c>
      <c r="B16" s="89" t="s">
        <v>32</v>
      </c>
      <c r="C16" s="89" t="s">
        <v>33</v>
      </c>
      <c r="D16" s="89" t="s">
        <v>33</v>
      </c>
      <c r="E16" s="89">
        <v>210000</v>
      </c>
      <c r="F16" s="89"/>
      <c r="G16" s="103" t="e">
        <f t="shared" si="4"/>
        <v>#N/A</v>
      </c>
      <c r="H16" s="89"/>
      <c r="I16" s="89"/>
      <c r="J16" s="87">
        <v>1000</v>
      </c>
      <c r="K16" s="103"/>
      <c r="L16" s="89"/>
      <c r="M16" s="89"/>
      <c r="N16" s="89"/>
      <c r="O16" s="89"/>
      <c r="P16" s="89"/>
      <c r="Q16" s="89"/>
      <c r="R16" s="89"/>
      <c r="S16" s="89"/>
      <c r="T16" s="103" t="e">
        <f t="shared" si="2"/>
        <v>#N/A</v>
      </c>
      <c r="U16" s="89"/>
      <c r="V16" s="103"/>
      <c r="W16" s="89" t="s">
        <v>37</v>
      </c>
      <c r="X16" s="89"/>
      <c r="Y16" s="103">
        <f t="shared" si="3"/>
        <v>0</v>
      </c>
      <c r="Z16" s="105">
        <v>12</v>
      </c>
      <c r="AA16" s="90">
        <f>('LEDGER LOAD INPUT'!E22)*-1</f>
        <v>0</v>
      </c>
      <c r="AB16" s="108">
        <f t="shared" si="0"/>
        <v>0</v>
      </c>
      <c r="AC16" s="112">
        <f t="shared" si="1"/>
        <v>0</v>
      </c>
    </row>
    <row r="17" spans="1:29">
      <c r="A17" s="89" t="s">
        <v>32</v>
      </c>
      <c r="B17" s="89" t="s">
        <v>32</v>
      </c>
      <c r="C17" s="89" t="s">
        <v>33</v>
      </c>
      <c r="D17" s="89" t="s">
        <v>33</v>
      </c>
      <c r="E17" s="89">
        <v>220000</v>
      </c>
      <c r="F17" s="89"/>
      <c r="G17" s="103" t="e">
        <f t="shared" si="4"/>
        <v>#N/A</v>
      </c>
      <c r="H17" s="89"/>
      <c r="I17" s="89"/>
      <c r="J17" s="87">
        <v>1000</v>
      </c>
      <c r="K17" s="103"/>
      <c r="L17" s="89"/>
      <c r="M17" s="89"/>
      <c r="N17" s="89"/>
      <c r="O17" s="89"/>
      <c r="P17" s="89"/>
      <c r="Q17" s="89"/>
      <c r="R17" s="89"/>
      <c r="S17" s="89"/>
      <c r="T17" s="103" t="e">
        <f t="shared" si="2"/>
        <v>#N/A</v>
      </c>
      <c r="U17" s="89"/>
      <c r="V17" s="103"/>
      <c r="W17" s="89" t="s">
        <v>37</v>
      </c>
      <c r="X17" s="89"/>
      <c r="Y17" s="103">
        <f t="shared" si="3"/>
        <v>0</v>
      </c>
      <c r="Z17" s="105">
        <v>12</v>
      </c>
      <c r="AA17" s="90">
        <f>('LEDGER LOAD INPUT'!E23)*-1</f>
        <v>0</v>
      </c>
      <c r="AB17" s="108">
        <f t="shared" si="0"/>
        <v>0</v>
      </c>
      <c r="AC17" s="112">
        <f t="shared" si="1"/>
        <v>0</v>
      </c>
    </row>
    <row r="18" spans="1:29">
      <c r="A18" s="89" t="s">
        <v>32</v>
      </c>
      <c r="B18" s="89" t="s">
        <v>32</v>
      </c>
      <c r="C18" s="89" t="s">
        <v>33</v>
      </c>
      <c r="D18" s="89" t="s">
        <v>33</v>
      </c>
      <c r="E18" s="89">
        <v>230000</v>
      </c>
      <c r="F18" s="89"/>
      <c r="G18" s="103" t="e">
        <f t="shared" si="4"/>
        <v>#N/A</v>
      </c>
      <c r="H18" s="89"/>
      <c r="I18" s="89"/>
      <c r="J18" s="87">
        <v>1000</v>
      </c>
      <c r="K18" s="103"/>
      <c r="L18" s="89"/>
      <c r="M18" s="89"/>
      <c r="N18" s="89"/>
      <c r="O18" s="89"/>
      <c r="P18" s="89"/>
      <c r="Q18" s="89"/>
      <c r="R18" s="89"/>
      <c r="S18" s="89"/>
      <c r="T18" s="103" t="e">
        <f t="shared" si="2"/>
        <v>#N/A</v>
      </c>
      <c r="U18" s="89"/>
      <c r="V18" s="103"/>
      <c r="W18" s="89" t="s">
        <v>37</v>
      </c>
      <c r="X18" s="89"/>
      <c r="Y18" s="103">
        <f t="shared" si="3"/>
        <v>0</v>
      </c>
      <c r="Z18" s="105">
        <v>12</v>
      </c>
      <c r="AA18" s="90">
        <f>('LEDGER LOAD INPUT'!E24)*-1</f>
        <v>0</v>
      </c>
      <c r="AB18" s="108">
        <f t="shared" si="0"/>
        <v>0</v>
      </c>
      <c r="AC18" s="112">
        <f t="shared" si="1"/>
        <v>0</v>
      </c>
    </row>
    <row r="19" spans="1:29">
      <c r="A19" s="89" t="s">
        <v>32</v>
      </c>
      <c r="B19" s="89" t="s">
        <v>32</v>
      </c>
      <c r="C19" s="89" t="s">
        <v>33</v>
      </c>
      <c r="D19" s="89" t="s">
        <v>33</v>
      </c>
      <c r="E19" s="89">
        <v>250000</v>
      </c>
      <c r="F19" s="89"/>
      <c r="G19" s="103" t="e">
        <f t="shared" si="4"/>
        <v>#N/A</v>
      </c>
      <c r="H19" s="89"/>
      <c r="I19" s="89"/>
      <c r="J19" s="87">
        <v>1000</v>
      </c>
      <c r="K19" s="103"/>
      <c r="L19" s="89"/>
      <c r="M19" s="89"/>
      <c r="N19" s="89"/>
      <c r="O19" s="89"/>
      <c r="P19" s="89"/>
      <c r="Q19" s="89"/>
      <c r="R19" s="89"/>
      <c r="S19" s="89"/>
      <c r="T19" s="103" t="e">
        <f t="shared" si="2"/>
        <v>#N/A</v>
      </c>
      <c r="U19" s="89"/>
      <c r="V19" s="103"/>
      <c r="W19" s="89" t="s">
        <v>37</v>
      </c>
      <c r="X19" s="89"/>
      <c r="Y19" s="103">
        <f t="shared" si="3"/>
        <v>0</v>
      </c>
      <c r="Z19" s="105">
        <v>12</v>
      </c>
      <c r="AA19" s="90">
        <f>('LEDGER LOAD INPUT'!E26)*-1</f>
        <v>0</v>
      </c>
      <c r="AB19" s="108">
        <f t="shared" si="0"/>
        <v>0</v>
      </c>
      <c r="AC19" s="112">
        <f t="shared" si="1"/>
        <v>0</v>
      </c>
    </row>
    <row r="20" spans="1:29">
      <c r="A20" s="89" t="s">
        <v>32</v>
      </c>
      <c r="B20" s="89" t="s">
        <v>32</v>
      </c>
      <c r="C20" s="89" t="s">
        <v>33</v>
      </c>
      <c r="D20" s="89" t="s">
        <v>33</v>
      </c>
      <c r="E20" s="89">
        <v>260000</v>
      </c>
      <c r="F20" s="89"/>
      <c r="G20" s="103" t="e">
        <f t="shared" si="4"/>
        <v>#N/A</v>
      </c>
      <c r="H20" s="89"/>
      <c r="I20" s="89"/>
      <c r="J20" s="87">
        <v>1000</v>
      </c>
      <c r="K20" s="103"/>
      <c r="L20" s="89"/>
      <c r="M20" s="89"/>
      <c r="N20" s="89"/>
      <c r="O20" s="89"/>
      <c r="P20" s="89"/>
      <c r="Q20" s="89"/>
      <c r="R20" s="89"/>
      <c r="S20" s="89"/>
      <c r="T20" s="103" t="e">
        <f t="shared" si="2"/>
        <v>#N/A</v>
      </c>
      <c r="U20" s="89"/>
      <c r="V20" s="103"/>
      <c r="W20" s="89" t="s">
        <v>37</v>
      </c>
      <c r="X20" s="89"/>
      <c r="Y20" s="103">
        <f t="shared" si="3"/>
        <v>0</v>
      </c>
      <c r="Z20" s="105">
        <v>12</v>
      </c>
      <c r="AA20" s="90">
        <f>('LEDGER LOAD INPUT'!E27)*-1</f>
        <v>0</v>
      </c>
      <c r="AB20" s="108">
        <f t="shared" si="0"/>
        <v>0</v>
      </c>
      <c r="AC20" s="112">
        <f t="shared" si="1"/>
        <v>0</v>
      </c>
    </row>
    <row r="21" spans="1:29">
      <c r="A21" s="89" t="s">
        <v>32</v>
      </c>
      <c r="B21" s="89" t="s">
        <v>32</v>
      </c>
      <c r="C21" s="89" t="s">
        <v>33</v>
      </c>
      <c r="D21" s="89" t="s">
        <v>33</v>
      </c>
      <c r="E21" s="89">
        <v>270000</v>
      </c>
      <c r="F21" s="89"/>
      <c r="G21" s="103" t="e">
        <f t="shared" si="4"/>
        <v>#N/A</v>
      </c>
      <c r="H21" s="89"/>
      <c r="I21" s="89"/>
      <c r="J21" s="87">
        <v>1000</v>
      </c>
      <c r="K21" s="103"/>
      <c r="L21" s="89"/>
      <c r="M21" s="89"/>
      <c r="N21" s="89"/>
      <c r="O21" s="89"/>
      <c r="P21" s="89"/>
      <c r="Q21" s="89"/>
      <c r="R21" s="89"/>
      <c r="S21" s="89"/>
      <c r="T21" s="103" t="e">
        <f t="shared" si="2"/>
        <v>#N/A</v>
      </c>
      <c r="U21" s="89"/>
      <c r="V21" s="103"/>
      <c r="W21" s="89" t="s">
        <v>37</v>
      </c>
      <c r="X21" s="89"/>
      <c r="Y21" s="103">
        <f t="shared" si="3"/>
        <v>0</v>
      </c>
      <c r="Z21" s="105">
        <v>12</v>
      </c>
      <c r="AA21" s="90">
        <f>('LEDGER LOAD INPUT'!E28)*-1</f>
        <v>0</v>
      </c>
      <c r="AB21" s="108">
        <f t="shared" si="0"/>
        <v>0</v>
      </c>
      <c r="AC21" s="112">
        <f t="shared" si="1"/>
        <v>0</v>
      </c>
    </row>
    <row r="22" spans="1:29">
      <c r="A22" s="89" t="s">
        <v>32</v>
      </c>
      <c r="B22" s="89" t="s">
        <v>32</v>
      </c>
      <c r="C22" s="89" t="s">
        <v>33</v>
      </c>
      <c r="D22" s="89" t="s">
        <v>33</v>
      </c>
      <c r="E22" s="89">
        <v>280000</v>
      </c>
      <c r="F22" s="89"/>
      <c r="G22" s="103" t="e">
        <f t="shared" si="4"/>
        <v>#N/A</v>
      </c>
      <c r="H22" s="89"/>
      <c r="I22" s="89"/>
      <c r="J22" s="87">
        <v>1000</v>
      </c>
      <c r="K22" s="103"/>
      <c r="L22" s="89"/>
      <c r="M22" s="89"/>
      <c r="N22" s="89"/>
      <c r="O22" s="89"/>
      <c r="P22" s="89"/>
      <c r="Q22" s="89"/>
      <c r="R22" s="89"/>
      <c r="S22" s="89"/>
      <c r="T22" s="103" t="e">
        <f t="shared" si="2"/>
        <v>#N/A</v>
      </c>
      <c r="U22" s="89"/>
      <c r="V22" s="103"/>
      <c r="W22" s="89" t="s">
        <v>37</v>
      </c>
      <c r="X22" s="89"/>
      <c r="Y22" s="103">
        <f t="shared" si="3"/>
        <v>0</v>
      </c>
      <c r="Z22" s="105">
        <v>12</v>
      </c>
      <c r="AA22" s="90">
        <f>('LEDGER LOAD INPUT'!E29)*-1</f>
        <v>0</v>
      </c>
      <c r="AB22" s="108">
        <f t="shared" si="0"/>
        <v>0</v>
      </c>
      <c r="AC22" s="112">
        <f t="shared" si="1"/>
        <v>0</v>
      </c>
    </row>
    <row r="23" spans="1:29">
      <c r="A23" s="89" t="s">
        <v>32</v>
      </c>
      <c r="B23" s="89" t="s">
        <v>32</v>
      </c>
      <c r="C23" s="89" t="s">
        <v>33</v>
      </c>
      <c r="D23" s="89" t="s">
        <v>33</v>
      </c>
      <c r="E23" s="89">
        <v>311000</v>
      </c>
      <c r="F23" s="89"/>
      <c r="G23" s="103" t="e">
        <f t="shared" si="4"/>
        <v>#N/A</v>
      </c>
      <c r="H23" s="89"/>
      <c r="I23" s="89"/>
      <c r="J23" s="87">
        <v>1000</v>
      </c>
      <c r="K23" s="103"/>
      <c r="L23" s="89"/>
      <c r="M23" s="89"/>
      <c r="N23" s="89"/>
      <c r="O23" s="89"/>
      <c r="P23" s="89"/>
      <c r="Q23" s="89"/>
      <c r="R23" s="89"/>
      <c r="S23" s="89"/>
      <c r="T23" s="103" t="e">
        <f t="shared" si="2"/>
        <v>#N/A</v>
      </c>
      <c r="U23" s="89"/>
      <c r="V23" s="103"/>
      <c r="W23" s="89" t="s">
        <v>37</v>
      </c>
      <c r="X23" s="89"/>
      <c r="Y23" s="103">
        <f t="shared" si="3"/>
        <v>0</v>
      </c>
      <c r="Z23" s="105">
        <v>12</v>
      </c>
      <c r="AA23" s="90">
        <f>('LEDGER LOAD INPUT'!E31)*-1</f>
        <v>0</v>
      </c>
      <c r="AB23" s="108">
        <f t="shared" si="0"/>
        <v>0</v>
      </c>
      <c r="AC23" s="112">
        <f t="shared" si="1"/>
        <v>0</v>
      </c>
    </row>
    <row r="24" spans="1:29">
      <c r="A24" s="89" t="s">
        <v>32</v>
      </c>
      <c r="B24" s="89" t="s">
        <v>32</v>
      </c>
      <c r="C24" s="89" t="s">
        <v>33</v>
      </c>
      <c r="D24" s="89" t="s">
        <v>33</v>
      </c>
      <c r="E24" s="89">
        <v>312000</v>
      </c>
      <c r="F24" s="89"/>
      <c r="G24" s="103" t="e">
        <f t="shared" si="4"/>
        <v>#N/A</v>
      </c>
      <c r="H24" s="89"/>
      <c r="I24" s="89"/>
      <c r="J24" s="87">
        <v>1000</v>
      </c>
      <c r="K24" s="103"/>
      <c r="L24" s="89"/>
      <c r="M24" s="89"/>
      <c r="N24" s="89"/>
      <c r="O24" s="89"/>
      <c r="P24" s="89"/>
      <c r="Q24" s="89"/>
      <c r="R24" s="89"/>
      <c r="S24" s="89"/>
      <c r="T24" s="103" t="e">
        <f t="shared" si="2"/>
        <v>#N/A</v>
      </c>
      <c r="U24" s="89"/>
      <c r="V24" s="103"/>
      <c r="W24" s="89" t="s">
        <v>37</v>
      </c>
      <c r="X24" s="89"/>
      <c r="Y24" s="103">
        <f t="shared" si="3"/>
        <v>0</v>
      </c>
      <c r="Z24" s="105">
        <v>12</v>
      </c>
      <c r="AA24" s="90">
        <f>('LEDGER LOAD INPUT'!E32)*-1</f>
        <v>0</v>
      </c>
      <c r="AB24" s="108">
        <f t="shared" si="0"/>
        <v>0</v>
      </c>
      <c r="AC24" s="112">
        <f t="shared" si="1"/>
        <v>0</v>
      </c>
    </row>
    <row r="25" spans="1:29">
      <c r="A25" s="89" t="s">
        <v>32</v>
      </c>
      <c r="B25" s="89" t="s">
        <v>32</v>
      </c>
      <c r="C25" s="89" t="s">
        <v>33</v>
      </c>
      <c r="D25" s="89" t="s">
        <v>33</v>
      </c>
      <c r="E25" s="89">
        <v>313000</v>
      </c>
      <c r="F25" s="89"/>
      <c r="G25" s="103" t="e">
        <f t="shared" si="4"/>
        <v>#N/A</v>
      </c>
      <c r="H25" s="89"/>
      <c r="I25" s="89"/>
      <c r="J25" s="87">
        <v>1000</v>
      </c>
      <c r="K25" s="103"/>
      <c r="L25" s="89"/>
      <c r="M25" s="89"/>
      <c r="N25" s="89"/>
      <c r="O25" s="89"/>
      <c r="P25" s="89"/>
      <c r="Q25" s="89"/>
      <c r="R25" s="89"/>
      <c r="S25" s="89"/>
      <c r="T25" s="103" t="e">
        <f t="shared" si="2"/>
        <v>#N/A</v>
      </c>
      <c r="U25" s="89"/>
      <c r="V25" s="103"/>
      <c r="W25" s="89" t="s">
        <v>37</v>
      </c>
      <c r="X25" s="89"/>
      <c r="Y25" s="103">
        <f t="shared" si="3"/>
        <v>0</v>
      </c>
      <c r="Z25" s="105">
        <v>12</v>
      </c>
      <c r="AA25" s="90">
        <f>('LEDGER LOAD INPUT'!E33)*-1</f>
        <v>0</v>
      </c>
      <c r="AB25" s="108">
        <f t="shared" si="0"/>
        <v>0</v>
      </c>
      <c r="AC25" s="112">
        <f t="shared" si="1"/>
        <v>0</v>
      </c>
    </row>
    <row r="26" spans="1:29">
      <c r="A26" s="89" t="s">
        <v>32</v>
      </c>
      <c r="B26" s="89" t="s">
        <v>32</v>
      </c>
      <c r="C26" s="89" t="s">
        <v>33</v>
      </c>
      <c r="D26" s="89" t="s">
        <v>33</v>
      </c>
      <c r="E26" s="89">
        <v>314000</v>
      </c>
      <c r="F26" s="89"/>
      <c r="G26" s="103" t="e">
        <f t="shared" si="4"/>
        <v>#N/A</v>
      </c>
      <c r="H26" s="89"/>
      <c r="I26" s="89"/>
      <c r="J26" s="87">
        <v>1000</v>
      </c>
      <c r="K26" s="103"/>
      <c r="L26" s="89"/>
      <c r="M26" s="89"/>
      <c r="N26" s="89"/>
      <c r="O26" s="89"/>
      <c r="P26" s="89"/>
      <c r="Q26" s="89"/>
      <c r="R26" s="89"/>
      <c r="S26" s="89"/>
      <c r="T26" s="103" t="e">
        <f t="shared" si="2"/>
        <v>#N/A</v>
      </c>
      <c r="U26" s="89"/>
      <c r="V26" s="103"/>
      <c r="W26" s="89" t="s">
        <v>37</v>
      </c>
      <c r="X26" s="89"/>
      <c r="Y26" s="103">
        <f t="shared" si="3"/>
        <v>0</v>
      </c>
      <c r="Z26" s="105">
        <v>12</v>
      </c>
      <c r="AA26" s="90">
        <f>('LEDGER LOAD INPUT'!E34)*-1</f>
        <v>0</v>
      </c>
      <c r="AB26" s="108">
        <f t="shared" si="0"/>
        <v>0</v>
      </c>
      <c r="AC26" s="112">
        <f t="shared" si="1"/>
        <v>0</v>
      </c>
    </row>
    <row r="27" spans="1:29">
      <c r="A27" s="89" t="s">
        <v>32</v>
      </c>
      <c r="B27" s="89" t="s">
        <v>32</v>
      </c>
      <c r="C27" s="89" t="s">
        <v>33</v>
      </c>
      <c r="D27" s="89" t="s">
        <v>33</v>
      </c>
      <c r="E27" s="89">
        <v>315000</v>
      </c>
      <c r="F27" s="89"/>
      <c r="G27" s="103" t="e">
        <f t="shared" si="4"/>
        <v>#N/A</v>
      </c>
      <c r="H27" s="89"/>
      <c r="I27" s="89"/>
      <c r="J27" s="87">
        <v>1000</v>
      </c>
      <c r="K27" s="103"/>
      <c r="L27" s="89"/>
      <c r="M27" s="89"/>
      <c r="N27" s="89"/>
      <c r="O27" s="89"/>
      <c r="P27" s="89"/>
      <c r="Q27" s="89"/>
      <c r="R27" s="89"/>
      <c r="S27" s="89"/>
      <c r="T27" s="103" t="e">
        <f t="shared" si="2"/>
        <v>#N/A</v>
      </c>
      <c r="U27" s="89"/>
      <c r="V27" s="103"/>
      <c r="W27" s="89" t="s">
        <v>37</v>
      </c>
      <c r="X27" s="89"/>
      <c r="Y27" s="103">
        <f t="shared" si="3"/>
        <v>0</v>
      </c>
      <c r="Z27" s="105">
        <v>12</v>
      </c>
      <c r="AA27" s="90">
        <f>('LEDGER LOAD INPUT'!E35)*-1</f>
        <v>0</v>
      </c>
      <c r="AB27" s="108">
        <f t="shared" si="0"/>
        <v>0</v>
      </c>
      <c r="AC27" s="112">
        <f t="shared" si="1"/>
        <v>0</v>
      </c>
    </row>
    <row r="28" spans="1:29">
      <c r="A28" s="89" t="s">
        <v>32</v>
      </c>
      <c r="B28" s="89" t="s">
        <v>32</v>
      </c>
      <c r="C28" s="89" t="s">
        <v>33</v>
      </c>
      <c r="D28" s="89" t="s">
        <v>33</v>
      </c>
      <c r="E28" s="89">
        <v>316000</v>
      </c>
      <c r="F28" s="89"/>
      <c r="G28" s="103" t="e">
        <f t="shared" si="4"/>
        <v>#N/A</v>
      </c>
      <c r="H28" s="89"/>
      <c r="I28" s="89"/>
      <c r="J28" s="87">
        <v>1000</v>
      </c>
      <c r="K28" s="103"/>
      <c r="L28" s="89"/>
      <c r="M28" s="89"/>
      <c r="N28" s="89"/>
      <c r="O28" s="89"/>
      <c r="P28" s="89"/>
      <c r="Q28" s="89"/>
      <c r="R28" s="89"/>
      <c r="S28" s="89"/>
      <c r="T28" s="103" t="e">
        <f t="shared" si="2"/>
        <v>#N/A</v>
      </c>
      <c r="U28" s="89"/>
      <c r="V28" s="103"/>
      <c r="W28" s="89" t="s">
        <v>37</v>
      </c>
      <c r="X28" s="89"/>
      <c r="Y28" s="103">
        <f t="shared" si="3"/>
        <v>0</v>
      </c>
      <c r="Z28" s="105">
        <v>12</v>
      </c>
      <c r="AA28" s="90">
        <f>('LEDGER LOAD INPUT'!E36)*-1</f>
        <v>0</v>
      </c>
      <c r="AB28" s="108">
        <f t="shared" si="0"/>
        <v>0</v>
      </c>
      <c r="AC28" s="112">
        <f t="shared" si="1"/>
        <v>0</v>
      </c>
    </row>
    <row r="29" spans="1:29">
      <c r="A29" s="89" t="s">
        <v>32</v>
      </c>
      <c r="B29" s="89" t="s">
        <v>32</v>
      </c>
      <c r="C29" s="89" t="s">
        <v>33</v>
      </c>
      <c r="D29" s="89" t="s">
        <v>33</v>
      </c>
      <c r="E29" s="89">
        <v>321000</v>
      </c>
      <c r="F29" s="89"/>
      <c r="G29" s="103" t="e">
        <f t="shared" si="4"/>
        <v>#N/A</v>
      </c>
      <c r="H29" s="89"/>
      <c r="I29" s="89"/>
      <c r="J29" s="87">
        <v>1000</v>
      </c>
      <c r="K29" s="103"/>
      <c r="L29" s="89"/>
      <c r="M29" s="89"/>
      <c r="N29" s="89"/>
      <c r="O29" s="89"/>
      <c r="P29" s="89"/>
      <c r="Q29" s="89"/>
      <c r="R29" s="89"/>
      <c r="S29" s="89"/>
      <c r="T29" s="103" t="e">
        <f t="shared" si="2"/>
        <v>#N/A</v>
      </c>
      <c r="U29" s="89"/>
      <c r="V29" s="103"/>
      <c r="W29" s="89" t="s">
        <v>37</v>
      </c>
      <c r="X29" s="89"/>
      <c r="Y29" s="103">
        <f t="shared" si="3"/>
        <v>0</v>
      </c>
      <c r="Z29" s="105">
        <v>12</v>
      </c>
      <c r="AA29" s="90">
        <f>('LEDGER LOAD INPUT'!E37)*-1</f>
        <v>0</v>
      </c>
      <c r="AB29" s="108">
        <f t="shared" si="0"/>
        <v>0</v>
      </c>
      <c r="AC29" s="112">
        <f t="shared" si="1"/>
        <v>0</v>
      </c>
    </row>
    <row r="30" spans="1:29">
      <c r="A30" s="89" t="s">
        <v>32</v>
      </c>
      <c r="B30" s="89" t="s">
        <v>32</v>
      </c>
      <c r="C30" s="89" t="s">
        <v>33</v>
      </c>
      <c r="D30" s="89" t="s">
        <v>33</v>
      </c>
      <c r="E30" s="89">
        <v>322000</v>
      </c>
      <c r="F30" s="89"/>
      <c r="G30" s="103" t="e">
        <f t="shared" si="4"/>
        <v>#N/A</v>
      </c>
      <c r="H30" s="89"/>
      <c r="I30" s="89"/>
      <c r="J30" s="87">
        <v>1000</v>
      </c>
      <c r="K30" s="103"/>
      <c r="L30" s="89"/>
      <c r="M30" s="89"/>
      <c r="N30" s="89"/>
      <c r="O30" s="89"/>
      <c r="P30" s="89"/>
      <c r="Q30" s="89"/>
      <c r="R30" s="89"/>
      <c r="S30" s="89"/>
      <c r="T30" s="103" t="e">
        <f t="shared" si="2"/>
        <v>#N/A</v>
      </c>
      <c r="U30" s="89"/>
      <c r="V30" s="103"/>
      <c r="W30" s="89" t="s">
        <v>37</v>
      </c>
      <c r="X30" s="89"/>
      <c r="Y30" s="103">
        <f t="shared" si="3"/>
        <v>0</v>
      </c>
      <c r="Z30" s="105">
        <v>12</v>
      </c>
      <c r="AA30" s="90">
        <f>('LEDGER LOAD INPUT'!E38)*-1</f>
        <v>0</v>
      </c>
      <c r="AB30" s="108">
        <f t="shared" si="0"/>
        <v>0</v>
      </c>
      <c r="AC30" s="112">
        <f t="shared" si="1"/>
        <v>0</v>
      </c>
    </row>
    <row r="31" spans="1:29">
      <c r="A31" s="89" t="s">
        <v>32</v>
      </c>
      <c r="B31" s="89" t="s">
        <v>32</v>
      </c>
      <c r="C31" s="89" t="s">
        <v>33</v>
      </c>
      <c r="D31" s="89" t="s">
        <v>33</v>
      </c>
      <c r="E31" s="89">
        <v>323000</v>
      </c>
      <c r="F31" s="89"/>
      <c r="G31" s="103" t="e">
        <f t="shared" si="4"/>
        <v>#N/A</v>
      </c>
      <c r="H31" s="89"/>
      <c r="I31" s="89"/>
      <c r="J31" s="87">
        <v>1000</v>
      </c>
      <c r="K31" s="103"/>
      <c r="L31" s="89"/>
      <c r="M31" s="89"/>
      <c r="N31" s="89"/>
      <c r="O31" s="89"/>
      <c r="P31" s="89"/>
      <c r="Q31" s="89"/>
      <c r="R31" s="89"/>
      <c r="S31" s="89"/>
      <c r="T31" s="103" t="e">
        <f t="shared" si="2"/>
        <v>#N/A</v>
      </c>
      <c r="U31" s="89"/>
      <c r="V31" s="103"/>
      <c r="W31" s="89" t="s">
        <v>37</v>
      </c>
      <c r="X31" s="89"/>
      <c r="Y31" s="103">
        <f t="shared" si="3"/>
        <v>0</v>
      </c>
      <c r="Z31" s="105">
        <v>12</v>
      </c>
      <c r="AA31" s="90">
        <f>('LEDGER LOAD INPUT'!E39)*-1</f>
        <v>0</v>
      </c>
      <c r="AB31" s="108">
        <f t="shared" si="0"/>
        <v>0</v>
      </c>
      <c r="AC31" s="112">
        <f t="shared" si="1"/>
        <v>0</v>
      </c>
    </row>
    <row r="32" spans="1:29">
      <c r="A32" s="89" t="s">
        <v>32</v>
      </c>
      <c r="B32" s="89" t="s">
        <v>32</v>
      </c>
      <c r="C32" s="89" t="s">
        <v>33</v>
      </c>
      <c r="D32" s="89" t="s">
        <v>33</v>
      </c>
      <c r="E32" s="89">
        <v>331000</v>
      </c>
      <c r="F32" s="89"/>
      <c r="G32" s="103" t="e">
        <f t="shared" si="4"/>
        <v>#N/A</v>
      </c>
      <c r="H32" s="89"/>
      <c r="I32" s="89"/>
      <c r="J32" s="87">
        <v>1000</v>
      </c>
      <c r="K32" s="103"/>
      <c r="L32" s="89"/>
      <c r="M32" s="89"/>
      <c r="N32" s="89"/>
      <c r="O32" s="89"/>
      <c r="P32" s="89"/>
      <c r="Q32" s="89"/>
      <c r="R32" s="89"/>
      <c r="S32" s="89"/>
      <c r="T32" s="103" t="e">
        <f t="shared" si="2"/>
        <v>#N/A</v>
      </c>
      <c r="U32" s="89"/>
      <c r="V32" s="103"/>
      <c r="W32" s="89" t="s">
        <v>37</v>
      </c>
      <c r="X32" s="89"/>
      <c r="Y32" s="103">
        <f t="shared" si="3"/>
        <v>0</v>
      </c>
      <c r="Z32" s="105">
        <v>12</v>
      </c>
      <c r="AA32" s="90">
        <f>('LEDGER LOAD INPUT'!E40)*-1</f>
        <v>0</v>
      </c>
      <c r="AB32" s="108">
        <f t="shared" si="0"/>
        <v>0</v>
      </c>
      <c r="AC32" s="112">
        <f t="shared" si="1"/>
        <v>0</v>
      </c>
    </row>
    <row r="33" spans="1:29">
      <c r="A33" s="89" t="s">
        <v>32</v>
      </c>
      <c r="B33" s="89" t="s">
        <v>32</v>
      </c>
      <c r="C33" s="89" t="s">
        <v>33</v>
      </c>
      <c r="D33" s="89" t="s">
        <v>33</v>
      </c>
      <c r="E33" s="89">
        <v>332000</v>
      </c>
      <c r="F33" s="89"/>
      <c r="G33" s="103" t="e">
        <f t="shared" si="4"/>
        <v>#N/A</v>
      </c>
      <c r="H33" s="89"/>
      <c r="I33" s="89"/>
      <c r="J33" s="87">
        <v>1000</v>
      </c>
      <c r="K33" s="103"/>
      <c r="L33" s="89"/>
      <c r="M33" s="89"/>
      <c r="N33" s="89"/>
      <c r="O33" s="89"/>
      <c r="P33" s="89"/>
      <c r="Q33" s="89"/>
      <c r="R33" s="89"/>
      <c r="S33" s="89"/>
      <c r="T33" s="103" t="e">
        <f t="shared" si="2"/>
        <v>#N/A</v>
      </c>
      <c r="U33" s="89"/>
      <c r="V33" s="103"/>
      <c r="W33" s="89" t="s">
        <v>37</v>
      </c>
      <c r="X33" s="89"/>
      <c r="Y33" s="103">
        <f t="shared" si="3"/>
        <v>0</v>
      </c>
      <c r="Z33" s="105">
        <v>12</v>
      </c>
      <c r="AA33" s="90">
        <f>('LEDGER LOAD INPUT'!E41)*-1</f>
        <v>0</v>
      </c>
      <c r="AB33" s="108">
        <f t="shared" si="0"/>
        <v>0</v>
      </c>
      <c r="AC33" s="112">
        <f t="shared" si="1"/>
        <v>0</v>
      </c>
    </row>
    <row r="34" spans="1:29">
      <c r="A34" s="89" t="s">
        <v>32</v>
      </c>
      <c r="B34" s="89" t="s">
        <v>32</v>
      </c>
      <c r="C34" s="89" t="s">
        <v>33</v>
      </c>
      <c r="D34" s="89" t="s">
        <v>33</v>
      </c>
      <c r="E34" s="89">
        <v>333000</v>
      </c>
      <c r="F34" s="89"/>
      <c r="G34" s="103" t="e">
        <f t="shared" si="4"/>
        <v>#N/A</v>
      </c>
      <c r="H34" s="89"/>
      <c r="I34" s="89"/>
      <c r="J34" s="87">
        <v>1000</v>
      </c>
      <c r="K34" s="103"/>
      <c r="L34" s="89"/>
      <c r="M34" s="89"/>
      <c r="N34" s="89"/>
      <c r="O34" s="89"/>
      <c r="P34" s="89"/>
      <c r="Q34" s="89"/>
      <c r="R34" s="89"/>
      <c r="S34" s="89"/>
      <c r="T34" s="103" t="e">
        <f t="shared" si="2"/>
        <v>#N/A</v>
      </c>
      <c r="U34" s="89"/>
      <c r="V34" s="103"/>
      <c r="W34" s="89" t="s">
        <v>37</v>
      </c>
      <c r="X34" s="89"/>
      <c r="Y34" s="103">
        <f t="shared" si="3"/>
        <v>0</v>
      </c>
      <c r="Z34" s="105">
        <v>12</v>
      </c>
      <c r="AA34" s="90">
        <f>('LEDGER LOAD INPUT'!E42)*-1</f>
        <v>0</v>
      </c>
      <c r="AB34" s="108">
        <f t="shared" si="0"/>
        <v>0</v>
      </c>
      <c r="AC34" s="112">
        <f t="shared" si="1"/>
        <v>0</v>
      </c>
    </row>
    <row r="35" spans="1:29">
      <c r="A35" s="89" t="s">
        <v>32</v>
      </c>
      <c r="B35" s="89" t="s">
        <v>32</v>
      </c>
      <c r="C35" s="89" t="s">
        <v>33</v>
      </c>
      <c r="D35" s="89" t="s">
        <v>33</v>
      </c>
      <c r="E35" s="89">
        <v>334000</v>
      </c>
      <c r="F35" s="89"/>
      <c r="G35" s="103" t="e">
        <f t="shared" si="4"/>
        <v>#N/A</v>
      </c>
      <c r="H35" s="89"/>
      <c r="I35" s="89"/>
      <c r="J35" s="87">
        <v>1000</v>
      </c>
      <c r="K35" s="103"/>
      <c r="L35" s="89"/>
      <c r="M35" s="89"/>
      <c r="N35" s="89"/>
      <c r="O35" s="89"/>
      <c r="P35" s="89"/>
      <c r="Q35" s="89"/>
      <c r="R35" s="89"/>
      <c r="S35" s="89"/>
      <c r="T35" s="103" t="e">
        <f t="shared" si="2"/>
        <v>#N/A</v>
      </c>
      <c r="U35" s="89"/>
      <c r="V35" s="103"/>
      <c r="W35" s="89" t="s">
        <v>37</v>
      </c>
      <c r="X35" s="89"/>
      <c r="Y35" s="103">
        <f t="shared" si="3"/>
        <v>0</v>
      </c>
      <c r="Z35" s="105">
        <v>12</v>
      </c>
      <c r="AA35" s="90">
        <f>('LEDGER LOAD INPUT'!E43)*-1</f>
        <v>0</v>
      </c>
      <c r="AB35" s="108">
        <f t="shared" si="0"/>
        <v>0</v>
      </c>
      <c r="AC35" s="112">
        <f t="shared" si="1"/>
        <v>0</v>
      </c>
    </row>
    <row r="36" spans="1:29">
      <c r="A36" s="89" t="s">
        <v>32</v>
      </c>
      <c r="B36" s="89" t="s">
        <v>32</v>
      </c>
      <c r="C36" s="89" t="s">
        <v>33</v>
      </c>
      <c r="D36" s="89" t="s">
        <v>33</v>
      </c>
      <c r="E36" s="89">
        <v>335000</v>
      </c>
      <c r="F36" s="89"/>
      <c r="G36" s="103" t="e">
        <f t="shared" si="4"/>
        <v>#N/A</v>
      </c>
      <c r="H36" s="89"/>
      <c r="I36" s="89"/>
      <c r="J36" s="87">
        <v>1000</v>
      </c>
      <c r="K36" s="103"/>
      <c r="L36" s="89"/>
      <c r="M36" s="89"/>
      <c r="N36" s="89"/>
      <c r="O36" s="89"/>
      <c r="P36" s="89"/>
      <c r="Q36" s="89"/>
      <c r="R36" s="89"/>
      <c r="S36" s="89"/>
      <c r="T36" s="103" t="e">
        <f t="shared" si="2"/>
        <v>#N/A</v>
      </c>
      <c r="U36" s="89"/>
      <c r="V36" s="103"/>
      <c r="W36" s="89" t="s">
        <v>37</v>
      </c>
      <c r="X36" s="89"/>
      <c r="Y36" s="103">
        <f t="shared" si="3"/>
        <v>0</v>
      </c>
      <c r="Z36" s="105">
        <v>12</v>
      </c>
      <c r="AA36" s="90">
        <f>('LEDGER LOAD INPUT'!E44)*-1</f>
        <v>0</v>
      </c>
      <c r="AB36" s="108">
        <f t="shared" si="0"/>
        <v>0</v>
      </c>
      <c r="AC36" s="112">
        <f t="shared" si="1"/>
        <v>0</v>
      </c>
    </row>
    <row r="37" spans="1:29">
      <c r="A37" s="89" t="s">
        <v>32</v>
      </c>
      <c r="B37" s="89" t="s">
        <v>32</v>
      </c>
      <c r="C37" s="89" t="s">
        <v>33</v>
      </c>
      <c r="D37" s="89" t="s">
        <v>33</v>
      </c>
      <c r="E37" s="89">
        <v>336000</v>
      </c>
      <c r="F37" s="89"/>
      <c r="G37" s="103" t="e">
        <f t="shared" si="4"/>
        <v>#N/A</v>
      </c>
      <c r="H37" s="89"/>
      <c r="I37" s="89"/>
      <c r="J37" s="87">
        <v>1000</v>
      </c>
      <c r="K37" s="103"/>
      <c r="L37" s="89"/>
      <c r="M37" s="89"/>
      <c r="N37" s="89"/>
      <c r="O37" s="89"/>
      <c r="P37" s="89"/>
      <c r="Q37" s="89"/>
      <c r="R37" s="89"/>
      <c r="S37" s="89"/>
      <c r="T37" s="103" t="e">
        <f t="shared" si="2"/>
        <v>#N/A</v>
      </c>
      <c r="U37" s="89"/>
      <c r="V37" s="103"/>
      <c r="W37" s="89" t="s">
        <v>37</v>
      </c>
      <c r="X37" s="89"/>
      <c r="Y37" s="103">
        <f t="shared" si="3"/>
        <v>0</v>
      </c>
      <c r="Z37" s="105">
        <v>12</v>
      </c>
      <c r="AA37" s="90">
        <f>('LEDGER LOAD INPUT'!E45)*-1</f>
        <v>0</v>
      </c>
      <c r="AB37" s="108">
        <f t="shared" si="0"/>
        <v>0</v>
      </c>
      <c r="AC37" s="112">
        <f t="shared" si="1"/>
        <v>0</v>
      </c>
    </row>
    <row r="38" spans="1:29">
      <c r="A38" s="89" t="s">
        <v>32</v>
      </c>
      <c r="B38" s="89" t="s">
        <v>32</v>
      </c>
      <c r="C38" s="89" t="s">
        <v>33</v>
      </c>
      <c r="D38" s="89" t="s">
        <v>33</v>
      </c>
      <c r="E38" s="89">
        <v>337000</v>
      </c>
      <c r="F38" s="89"/>
      <c r="G38" s="103" t="e">
        <f t="shared" si="4"/>
        <v>#N/A</v>
      </c>
      <c r="H38" s="89"/>
      <c r="I38" s="89"/>
      <c r="J38" s="87">
        <v>1000</v>
      </c>
      <c r="K38" s="103"/>
      <c r="L38" s="89"/>
      <c r="M38" s="89"/>
      <c r="N38" s="89"/>
      <c r="O38" s="89"/>
      <c r="P38" s="89"/>
      <c r="Q38" s="89"/>
      <c r="R38" s="89"/>
      <c r="S38" s="89"/>
      <c r="T38" s="103" t="e">
        <f t="shared" si="2"/>
        <v>#N/A</v>
      </c>
      <c r="U38" s="89"/>
      <c r="V38" s="103"/>
      <c r="W38" s="89" t="s">
        <v>37</v>
      </c>
      <c r="X38" s="89"/>
      <c r="Y38" s="103">
        <f t="shared" si="3"/>
        <v>0</v>
      </c>
      <c r="Z38" s="105">
        <v>12</v>
      </c>
      <c r="AA38" s="90">
        <f>('LEDGER LOAD INPUT'!E46)*-1</f>
        <v>0</v>
      </c>
      <c r="AB38" s="108">
        <f t="shared" si="0"/>
        <v>0</v>
      </c>
      <c r="AC38" s="112">
        <f t="shared" si="1"/>
        <v>0</v>
      </c>
    </row>
    <row r="39" spans="1:29">
      <c r="A39" s="89" t="s">
        <v>32</v>
      </c>
      <c r="B39" s="89" t="s">
        <v>32</v>
      </c>
      <c r="C39" s="89" t="s">
        <v>33</v>
      </c>
      <c r="D39" s="89" t="s">
        <v>33</v>
      </c>
      <c r="E39" s="89">
        <v>338000</v>
      </c>
      <c r="F39" s="89"/>
      <c r="G39" s="103" t="e">
        <f t="shared" si="4"/>
        <v>#N/A</v>
      </c>
      <c r="H39" s="89"/>
      <c r="I39" s="89"/>
      <c r="J39" s="87">
        <v>1000</v>
      </c>
      <c r="K39" s="103"/>
      <c r="L39" s="89"/>
      <c r="M39" s="89"/>
      <c r="N39" s="89"/>
      <c r="O39" s="89"/>
      <c r="P39" s="89"/>
      <c r="Q39" s="89"/>
      <c r="R39" s="89"/>
      <c r="S39" s="89"/>
      <c r="T39" s="103" t="e">
        <f t="shared" si="2"/>
        <v>#N/A</v>
      </c>
      <c r="U39" s="89"/>
      <c r="V39" s="103"/>
      <c r="W39" s="89" t="s">
        <v>37</v>
      </c>
      <c r="X39" s="89"/>
      <c r="Y39" s="103">
        <f t="shared" si="3"/>
        <v>0</v>
      </c>
      <c r="Z39" s="105">
        <v>12</v>
      </c>
      <c r="AA39" s="90">
        <f>('LEDGER LOAD INPUT'!E47)*-1</f>
        <v>0</v>
      </c>
      <c r="AB39" s="108">
        <f t="shared" si="0"/>
        <v>0</v>
      </c>
      <c r="AC39" s="112">
        <f t="shared" si="1"/>
        <v>0</v>
      </c>
    </row>
    <row r="40" spans="1:29">
      <c r="A40" s="89" t="s">
        <v>32</v>
      </c>
      <c r="B40" s="89" t="s">
        <v>32</v>
      </c>
      <c r="C40" s="89" t="s">
        <v>33</v>
      </c>
      <c r="D40" s="89" t="s">
        <v>33</v>
      </c>
      <c r="E40" s="89">
        <v>339000</v>
      </c>
      <c r="F40" s="89"/>
      <c r="G40" s="103" t="e">
        <f t="shared" si="4"/>
        <v>#N/A</v>
      </c>
      <c r="H40" s="89"/>
      <c r="I40" s="89"/>
      <c r="J40" s="87">
        <v>1000</v>
      </c>
      <c r="K40" s="103"/>
      <c r="L40" s="89"/>
      <c r="M40" s="89"/>
      <c r="N40" s="89"/>
      <c r="O40" s="89"/>
      <c r="P40" s="89"/>
      <c r="Q40" s="89"/>
      <c r="R40" s="89"/>
      <c r="S40" s="89"/>
      <c r="T40" s="103" t="e">
        <f t="shared" si="2"/>
        <v>#N/A</v>
      </c>
      <c r="U40" s="89"/>
      <c r="V40" s="103"/>
      <c r="W40" s="89" t="s">
        <v>37</v>
      </c>
      <c r="X40" s="89"/>
      <c r="Y40" s="103">
        <f t="shared" si="3"/>
        <v>0</v>
      </c>
      <c r="Z40" s="105">
        <v>12</v>
      </c>
      <c r="AA40" s="90">
        <f>('LEDGER LOAD INPUT'!E48)*-1</f>
        <v>0</v>
      </c>
      <c r="AB40" s="108">
        <f t="shared" si="0"/>
        <v>0</v>
      </c>
      <c r="AC40" s="112">
        <f t="shared" si="1"/>
        <v>0</v>
      </c>
    </row>
    <row r="41" spans="1:29">
      <c r="A41" s="89" t="s">
        <v>32</v>
      </c>
      <c r="B41" s="89" t="s">
        <v>32</v>
      </c>
      <c r="C41" s="89" t="s">
        <v>33</v>
      </c>
      <c r="D41" s="89" t="s">
        <v>33</v>
      </c>
      <c r="E41" s="89">
        <v>341000</v>
      </c>
      <c r="F41" s="89"/>
      <c r="G41" s="103" t="e">
        <f t="shared" si="4"/>
        <v>#N/A</v>
      </c>
      <c r="H41" s="89"/>
      <c r="I41" s="89"/>
      <c r="J41" s="87">
        <v>1000</v>
      </c>
      <c r="K41" s="103"/>
      <c r="L41" s="89"/>
      <c r="M41" s="89"/>
      <c r="N41" s="89"/>
      <c r="O41" s="89"/>
      <c r="P41" s="89"/>
      <c r="Q41" s="89"/>
      <c r="R41" s="89"/>
      <c r="S41" s="89"/>
      <c r="T41" s="103" t="e">
        <f t="shared" si="2"/>
        <v>#N/A</v>
      </c>
      <c r="U41" s="89"/>
      <c r="V41" s="103"/>
      <c r="W41" s="89" t="s">
        <v>37</v>
      </c>
      <c r="X41" s="89"/>
      <c r="Y41" s="103">
        <f t="shared" si="3"/>
        <v>0</v>
      </c>
      <c r="Z41" s="105">
        <v>12</v>
      </c>
      <c r="AA41" s="90">
        <f>('LEDGER LOAD INPUT'!E49)*-1</f>
        <v>0</v>
      </c>
      <c r="AB41" s="108">
        <f t="shared" si="0"/>
        <v>0</v>
      </c>
      <c r="AC41" s="112">
        <f t="shared" si="1"/>
        <v>0</v>
      </c>
    </row>
    <row r="42" spans="1:29">
      <c r="A42" s="89" t="s">
        <v>32</v>
      </c>
      <c r="B42" s="89" t="s">
        <v>32</v>
      </c>
      <c r="C42" s="89" t="s">
        <v>33</v>
      </c>
      <c r="D42" s="89" t="s">
        <v>33</v>
      </c>
      <c r="E42" s="89">
        <v>342000</v>
      </c>
      <c r="F42" s="89"/>
      <c r="G42" s="103" t="e">
        <f t="shared" si="4"/>
        <v>#N/A</v>
      </c>
      <c r="H42" s="89"/>
      <c r="I42" s="89"/>
      <c r="J42" s="87">
        <v>1000</v>
      </c>
      <c r="K42" s="103"/>
      <c r="L42" s="89"/>
      <c r="M42" s="89"/>
      <c r="N42" s="89"/>
      <c r="O42" s="89"/>
      <c r="P42" s="89"/>
      <c r="Q42" s="89"/>
      <c r="R42" s="89"/>
      <c r="S42" s="89"/>
      <c r="T42" s="103" t="e">
        <f t="shared" si="2"/>
        <v>#N/A</v>
      </c>
      <c r="U42" s="89"/>
      <c r="V42" s="103"/>
      <c r="W42" s="89" t="s">
        <v>37</v>
      </c>
      <c r="X42" s="89"/>
      <c r="Y42" s="103">
        <f t="shared" si="3"/>
        <v>0</v>
      </c>
      <c r="Z42" s="105">
        <v>12</v>
      </c>
      <c r="AA42" s="90">
        <f>('LEDGER LOAD INPUT'!E50)*-1</f>
        <v>0</v>
      </c>
      <c r="AB42" s="108">
        <f t="shared" si="0"/>
        <v>0</v>
      </c>
      <c r="AC42" s="112">
        <f t="shared" si="1"/>
        <v>0</v>
      </c>
    </row>
    <row r="43" spans="1:29">
      <c r="A43" s="89" t="s">
        <v>32</v>
      </c>
      <c r="B43" s="89" t="s">
        <v>32</v>
      </c>
      <c r="C43" s="89" t="s">
        <v>33</v>
      </c>
      <c r="D43" s="89" t="s">
        <v>33</v>
      </c>
      <c r="E43" s="89">
        <v>343000</v>
      </c>
      <c r="F43" s="89"/>
      <c r="G43" s="103" t="e">
        <f t="shared" si="4"/>
        <v>#N/A</v>
      </c>
      <c r="H43" s="89"/>
      <c r="I43" s="89"/>
      <c r="J43" s="87">
        <v>1000</v>
      </c>
      <c r="K43" s="103"/>
      <c r="L43" s="89"/>
      <c r="M43" s="89"/>
      <c r="N43" s="89"/>
      <c r="O43" s="89"/>
      <c r="P43" s="89"/>
      <c r="Q43" s="89"/>
      <c r="R43" s="89"/>
      <c r="S43" s="89"/>
      <c r="T43" s="103" t="e">
        <f t="shared" si="2"/>
        <v>#N/A</v>
      </c>
      <c r="U43" s="89"/>
      <c r="V43" s="103"/>
      <c r="W43" s="89" t="s">
        <v>37</v>
      </c>
      <c r="X43" s="89"/>
      <c r="Y43" s="103">
        <f t="shared" si="3"/>
        <v>0</v>
      </c>
      <c r="Z43" s="105">
        <v>12</v>
      </c>
      <c r="AA43" s="90">
        <f>('LEDGER LOAD INPUT'!E51)*-1</f>
        <v>0</v>
      </c>
      <c r="AB43" s="108">
        <f t="shared" si="0"/>
        <v>0</v>
      </c>
      <c r="AC43" s="112">
        <f t="shared" si="1"/>
        <v>0</v>
      </c>
    </row>
    <row r="44" spans="1:29">
      <c r="A44" s="89" t="s">
        <v>32</v>
      </c>
      <c r="B44" s="89" t="s">
        <v>32</v>
      </c>
      <c r="C44" s="89" t="s">
        <v>33</v>
      </c>
      <c r="D44" s="89" t="s">
        <v>33</v>
      </c>
      <c r="E44" s="89">
        <v>344000</v>
      </c>
      <c r="F44" s="89"/>
      <c r="G44" s="103" t="e">
        <f t="shared" si="4"/>
        <v>#N/A</v>
      </c>
      <c r="H44" s="89"/>
      <c r="I44" s="89"/>
      <c r="J44" s="87">
        <v>1000</v>
      </c>
      <c r="K44" s="103"/>
      <c r="L44" s="89"/>
      <c r="M44" s="89"/>
      <c r="N44" s="89"/>
      <c r="O44" s="89"/>
      <c r="P44" s="89"/>
      <c r="Q44" s="89"/>
      <c r="R44" s="89"/>
      <c r="S44" s="89"/>
      <c r="T44" s="103" t="e">
        <f t="shared" si="2"/>
        <v>#N/A</v>
      </c>
      <c r="U44" s="89"/>
      <c r="V44" s="103"/>
      <c r="W44" s="89" t="s">
        <v>37</v>
      </c>
      <c r="X44" s="89"/>
      <c r="Y44" s="103">
        <f t="shared" si="3"/>
        <v>0</v>
      </c>
      <c r="Z44" s="105">
        <v>12</v>
      </c>
      <c r="AA44" s="90">
        <f>('LEDGER LOAD INPUT'!E52)*-1</f>
        <v>0</v>
      </c>
      <c r="AB44" s="108">
        <f t="shared" si="0"/>
        <v>0</v>
      </c>
      <c r="AC44" s="112">
        <f t="shared" si="1"/>
        <v>0</v>
      </c>
    </row>
    <row r="45" spans="1:29">
      <c r="A45" s="89" t="s">
        <v>32</v>
      </c>
      <c r="B45" s="89" t="s">
        <v>32</v>
      </c>
      <c r="C45" s="89" t="s">
        <v>33</v>
      </c>
      <c r="D45" s="89" t="s">
        <v>33</v>
      </c>
      <c r="E45" s="89">
        <v>345000</v>
      </c>
      <c r="F45" s="89"/>
      <c r="G45" s="103" t="e">
        <f t="shared" si="4"/>
        <v>#N/A</v>
      </c>
      <c r="H45" s="89"/>
      <c r="I45" s="89"/>
      <c r="J45" s="87">
        <v>1000</v>
      </c>
      <c r="K45" s="103"/>
      <c r="L45" s="89"/>
      <c r="M45" s="89"/>
      <c r="N45" s="89"/>
      <c r="O45" s="89"/>
      <c r="P45" s="89"/>
      <c r="Q45" s="89"/>
      <c r="R45" s="89"/>
      <c r="S45" s="89"/>
      <c r="T45" s="103" t="e">
        <f t="shared" si="2"/>
        <v>#N/A</v>
      </c>
      <c r="U45" s="89"/>
      <c r="V45" s="103"/>
      <c r="W45" s="89" t="s">
        <v>37</v>
      </c>
      <c r="X45" s="89"/>
      <c r="Y45" s="103">
        <f t="shared" si="3"/>
        <v>0</v>
      </c>
      <c r="Z45" s="105">
        <v>12</v>
      </c>
      <c r="AA45" s="90">
        <f>('LEDGER LOAD INPUT'!E53)*-1</f>
        <v>0</v>
      </c>
      <c r="AB45" s="108">
        <f t="shared" si="0"/>
        <v>0</v>
      </c>
      <c r="AC45" s="112">
        <f t="shared" si="1"/>
        <v>0</v>
      </c>
    </row>
    <row r="46" spans="1:29">
      <c r="A46" s="89" t="s">
        <v>32</v>
      </c>
      <c r="B46" s="89" t="s">
        <v>32</v>
      </c>
      <c r="C46" s="89" t="s">
        <v>33</v>
      </c>
      <c r="D46" s="89" t="s">
        <v>33</v>
      </c>
      <c r="E46" s="89">
        <v>346000</v>
      </c>
      <c r="F46" s="89"/>
      <c r="G46" s="103" t="e">
        <f t="shared" si="4"/>
        <v>#N/A</v>
      </c>
      <c r="H46" s="89"/>
      <c r="I46" s="89"/>
      <c r="J46" s="87">
        <v>1000</v>
      </c>
      <c r="K46" s="103"/>
      <c r="L46" s="89"/>
      <c r="M46" s="89"/>
      <c r="N46" s="89"/>
      <c r="O46" s="89"/>
      <c r="P46" s="89"/>
      <c r="Q46" s="89"/>
      <c r="R46" s="89"/>
      <c r="S46" s="89"/>
      <c r="T46" s="103" t="e">
        <f t="shared" si="2"/>
        <v>#N/A</v>
      </c>
      <c r="U46" s="89"/>
      <c r="V46" s="103"/>
      <c r="W46" s="89" t="s">
        <v>37</v>
      </c>
      <c r="X46" s="89"/>
      <c r="Y46" s="103">
        <f t="shared" si="3"/>
        <v>0</v>
      </c>
      <c r="Z46" s="105">
        <v>12</v>
      </c>
      <c r="AA46" s="90">
        <f>('LEDGER LOAD INPUT'!E54)*-1</f>
        <v>0</v>
      </c>
      <c r="AB46" s="108">
        <f t="shared" si="0"/>
        <v>0</v>
      </c>
      <c r="AC46" s="112">
        <f t="shared" si="1"/>
        <v>0</v>
      </c>
    </row>
    <row r="47" spans="1:29">
      <c r="A47" s="89" t="s">
        <v>32</v>
      </c>
      <c r="B47" s="89" t="s">
        <v>32</v>
      </c>
      <c r="C47" s="89" t="s">
        <v>33</v>
      </c>
      <c r="D47" s="89" t="s">
        <v>33</v>
      </c>
      <c r="E47" s="89">
        <v>351000</v>
      </c>
      <c r="F47" s="89"/>
      <c r="G47" s="103" t="e">
        <f t="shared" si="4"/>
        <v>#N/A</v>
      </c>
      <c r="H47" s="89"/>
      <c r="I47" s="89"/>
      <c r="J47" s="87">
        <v>1000</v>
      </c>
      <c r="K47" s="103"/>
      <c r="L47" s="89"/>
      <c r="M47" s="89"/>
      <c r="N47" s="89"/>
      <c r="O47" s="89"/>
      <c r="P47" s="89"/>
      <c r="Q47" s="89"/>
      <c r="R47" s="89"/>
      <c r="S47" s="89"/>
      <c r="T47" s="103" t="e">
        <f t="shared" si="2"/>
        <v>#N/A</v>
      </c>
      <c r="U47" s="89"/>
      <c r="V47" s="103"/>
      <c r="W47" s="89" t="s">
        <v>37</v>
      </c>
      <c r="X47" s="89"/>
      <c r="Y47" s="103">
        <f t="shared" si="3"/>
        <v>0</v>
      </c>
      <c r="Z47" s="105">
        <v>12</v>
      </c>
      <c r="AA47" s="90">
        <f>('LEDGER LOAD INPUT'!E55)*-1</f>
        <v>0</v>
      </c>
      <c r="AB47" s="108">
        <f t="shared" si="0"/>
        <v>0</v>
      </c>
      <c r="AC47" s="112">
        <f t="shared" si="1"/>
        <v>0</v>
      </c>
    </row>
    <row r="48" spans="1:29">
      <c r="A48" s="89" t="s">
        <v>32</v>
      </c>
      <c r="B48" s="89" t="s">
        <v>32</v>
      </c>
      <c r="C48" s="89" t="s">
        <v>33</v>
      </c>
      <c r="D48" s="89" t="s">
        <v>33</v>
      </c>
      <c r="E48" s="89">
        <v>361000</v>
      </c>
      <c r="F48" s="89"/>
      <c r="G48" s="103" t="e">
        <f t="shared" si="4"/>
        <v>#N/A</v>
      </c>
      <c r="H48" s="89"/>
      <c r="I48" s="89"/>
      <c r="J48" s="87">
        <v>1000</v>
      </c>
      <c r="K48" s="103"/>
      <c r="L48" s="89"/>
      <c r="M48" s="89"/>
      <c r="N48" s="89"/>
      <c r="O48" s="89"/>
      <c r="P48" s="89"/>
      <c r="Q48" s="89"/>
      <c r="R48" s="89"/>
      <c r="S48" s="89"/>
      <c r="T48" s="103" t="e">
        <f t="shared" si="2"/>
        <v>#N/A</v>
      </c>
      <c r="U48" s="89"/>
      <c r="V48" s="103"/>
      <c r="W48" s="89" t="s">
        <v>37</v>
      </c>
      <c r="X48" s="89"/>
      <c r="Y48" s="103">
        <f t="shared" si="3"/>
        <v>0</v>
      </c>
      <c r="Z48" s="105">
        <v>12</v>
      </c>
      <c r="AA48" s="90">
        <f>('LEDGER LOAD INPUT'!E56)*-1</f>
        <v>0</v>
      </c>
      <c r="AB48" s="108">
        <f t="shared" si="0"/>
        <v>0</v>
      </c>
      <c r="AC48" s="112">
        <f t="shared" si="1"/>
        <v>0</v>
      </c>
    </row>
    <row r="49" spans="1:29">
      <c r="A49" s="89" t="s">
        <v>32</v>
      </c>
      <c r="B49" s="89" t="s">
        <v>32</v>
      </c>
      <c r="C49" s="89" t="s">
        <v>33</v>
      </c>
      <c r="D49" s="89" t="s">
        <v>33</v>
      </c>
      <c r="E49" s="89">
        <v>362000</v>
      </c>
      <c r="F49" s="89"/>
      <c r="G49" s="103" t="e">
        <f t="shared" si="4"/>
        <v>#N/A</v>
      </c>
      <c r="H49" s="89"/>
      <c r="I49" s="89"/>
      <c r="J49" s="87">
        <v>1000</v>
      </c>
      <c r="K49" s="103"/>
      <c r="L49" s="89"/>
      <c r="M49" s="89"/>
      <c r="N49" s="89"/>
      <c r="O49" s="89"/>
      <c r="P49" s="89"/>
      <c r="Q49" s="89"/>
      <c r="R49" s="89"/>
      <c r="S49" s="89"/>
      <c r="T49" s="103" t="e">
        <f t="shared" si="2"/>
        <v>#N/A</v>
      </c>
      <c r="U49" s="89"/>
      <c r="V49" s="103"/>
      <c r="W49" s="89" t="s">
        <v>37</v>
      </c>
      <c r="X49" s="89"/>
      <c r="Y49" s="103">
        <f t="shared" si="3"/>
        <v>0</v>
      </c>
      <c r="Z49" s="105">
        <v>12</v>
      </c>
      <c r="AA49" s="90">
        <f>('LEDGER LOAD INPUT'!E57)*-1</f>
        <v>0</v>
      </c>
      <c r="AB49" s="108">
        <f t="shared" si="0"/>
        <v>0</v>
      </c>
      <c r="AC49" s="112">
        <f t="shared" si="1"/>
        <v>0</v>
      </c>
    </row>
    <row r="50" spans="1:29">
      <c r="A50" s="89" t="s">
        <v>32</v>
      </c>
      <c r="B50" s="89" t="s">
        <v>32</v>
      </c>
      <c r="C50" s="89" t="s">
        <v>33</v>
      </c>
      <c r="D50" s="89" t="s">
        <v>33</v>
      </c>
      <c r="E50" s="89">
        <v>363000</v>
      </c>
      <c r="F50" s="89"/>
      <c r="G50" s="103" t="e">
        <f t="shared" si="4"/>
        <v>#N/A</v>
      </c>
      <c r="H50" s="89"/>
      <c r="I50" s="89"/>
      <c r="J50" s="87">
        <v>1000</v>
      </c>
      <c r="K50" s="103"/>
      <c r="L50" s="89"/>
      <c r="M50" s="89"/>
      <c r="N50" s="89"/>
      <c r="O50" s="89"/>
      <c r="P50" s="89"/>
      <c r="Q50" s="89"/>
      <c r="R50" s="89"/>
      <c r="S50" s="89"/>
      <c r="T50" s="103" t="e">
        <f t="shared" si="2"/>
        <v>#N/A</v>
      </c>
      <c r="U50" s="89"/>
      <c r="V50" s="103"/>
      <c r="W50" s="89" t="s">
        <v>37</v>
      </c>
      <c r="X50" s="89"/>
      <c r="Y50" s="103">
        <f t="shared" si="3"/>
        <v>0</v>
      </c>
      <c r="Z50" s="105">
        <v>12</v>
      </c>
      <c r="AA50" s="90">
        <f>('LEDGER LOAD INPUT'!E58)*-1</f>
        <v>0</v>
      </c>
      <c r="AB50" s="108">
        <f t="shared" si="0"/>
        <v>0</v>
      </c>
      <c r="AC50" s="112">
        <f t="shared" si="1"/>
        <v>0</v>
      </c>
    </row>
    <row r="51" spans="1:29">
      <c r="A51" s="89" t="s">
        <v>32</v>
      </c>
      <c r="B51" s="89" t="s">
        <v>32</v>
      </c>
      <c r="C51" s="89" t="s">
        <v>33</v>
      </c>
      <c r="D51" s="89" t="s">
        <v>33</v>
      </c>
      <c r="E51" s="89">
        <v>365000</v>
      </c>
      <c r="F51" s="89"/>
      <c r="G51" s="103" t="e">
        <f t="shared" si="4"/>
        <v>#N/A</v>
      </c>
      <c r="H51" s="89"/>
      <c r="I51" s="89"/>
      <c r="J51" s="87">
        <v>1000</v>
      </c>
      <c r="K51" s="103"/>
      <c r="L51" s="89"/>
      <c r="M51" s="89"/>
      <c r="N51" s="89"/>
      <c r="O51" s="89"/>
      <c r="P51" s="89"/>
      <c r="Q51" s="89"/>
      <c r="R51" s="89"/>
      <c r="S51" s="89"/>
      <c r="T51" s="103" t="e">
        <f t="shared" si="2"/>
        <v>#N/A</v>
      </c>
      <c r="U51" s="89"/>
      <c r="V51" s="103"/>
      <c r="W51" s="89" t="s">
        <v>37</v>
      </c>
      <c r="X51" s="89"/>
      <c r="Y51" s="103">
        <f t="shared" si="3"/>
        <v>0</v>
      </c>
      <c r="Z51" s="105">
        <v>12</v>
      </c>
      <c r="AA51" s="90">
        <f>('LEDGER LOAD INPUT'!E59)*-1</f>
        <v>0</v>
      </c>
      <c r="AB51" s="108">
        <f t="shared" si="0"/>
        <v>0</v>
      </c>
      <c r="AC51" s="112">
        <f t="shared" si="1"/>
        <v>0</v>
      </c>
    </row>
    <row r="52" spans="1:29">
      <c r="A52" s="89" t="s">
        <v>32</v>
      </c>
      <c r="B52" s="89" t="s">
        <v>32</v>
      </c>
      <c r="C52" s="89" t="s">
        <v>33</v>
      </c>
      <c r="D52" s="89" t="s">
        <v>33</v>
      </c>
      <c r="E52" s="89">
        <v>366000</v>
      </c>
      <c r="F52" s="89"/>
      <c r="G52" s="103" t="e">
        <f t="shared" si="4"/>
        <v>#N/A</v>
      </c>
      <c r="H52" s="89"/>
      <c r="I52" s="89"/>
      <c r="J52" s="87">
        <v>1000</v>
      </c>
      <c r="K52" s="103"/>
      <c r="L52" s="89"/>
      <c r="M52" s="89"/>
      <c r="N52" s="89"/>
      <c r="O52" s="89"/>
      <c r="P52" s="89"/>
      <c r="Q52" s="89"/>
      <c r="R52" s="89"/>
      <c r="S52" s="89"/>
      <c r="T52" s="103" t="e">
        <f t="shared" si="2"/>
        <v>#N/A</v>
      </c>
      <c r="U52" s="89"/>
      <c r="V52" s="103"/>
      <c r="W52" s="89" t="s">
        <v>37</v>
      </c>
      <c r="X52" s="89"/>
      <c r="Y52" s="103">
        <f t="shared" si="3"/>
        <v>0</v>
      </c>
      <c r="Z52" s="105">
        <v>12</v>
      </c>
      <c r="AA52" s="90">
        <f>('LEDGER LOAD INPUT'!E60)*-1</f>
        <v>0</v>
      </c>
      <c r="AB52" s="108">
        <f t="shared" si="0"/>
        <v>0</v>
      </c>
      <c r="AC52" s="112">
        <f t="shared" si="1"/>
        <v>0</v>
      </c>
    </row>
    <row r="53" spans="1:29">
      <c r="A53" s="89" t="s">
        <v>32</v>
      </c>
      <c r="B53" s="89" t="s">
        <v>32</v>
      </c>
      <c r="C53" s="89" t="s">
        <v>33</v>
      </c>
      <c r="D53" s="89" t="s">
        <v>33</v>
      </c>
      <c r="E53" s="89">
        <v>367000</v>
      </c>
      <c r="F53" s="89"/>
      <c r="G53" s="103" t="e">
        <f t="shared" si="4"/>
        <v>#N/A</v>
      </c>
      <c r="H53" s="89"/>
      <c r="I53" s="89"/>
      <c r="J53" s="87">
        <v>1000</v>
      </c>
      <c r="K53" s="103"/>
      <c r="L53" s="89"/>
      <c r="M53" s="89"/>
      <c r="N53" s="89"/>
      <c r="O53" s="89"/>
      <c r="P53" s="89"/>
      <c r="Q53" s="89"/>
      <c r="R53" s="89"/>
      <c r="S53" s="89"/>
      <c r="T53" s="103" t="e">
        <f t="shared" si="2"/>
        <v>#N/A</v>
      </c>
      <c r="U53" s="89"/>
      <c r="V53" s="103"/>
      <c r="W53" s="89" t="s">
        <v>37</v>
      </c>
      <c r="X53" s="89"/>
      <c r="Y53" s="103">
        <f t="shared" si="3"/>
        <v>0</v>
      </c>
      <c r="Z53" s="105">
        <v>12</v>
      </c>
      <c r="AA53" s="90">
        <f>('LEDGER LOAD INPUT'!E61)*-1</f>
        <v>0</v>
      </c>
      <c r="AB53" s="108">
        <f t="shared" si="0"/>
        <v>0</v>
      </c>
      <c r="AC53" s="112">
        <f t="shared" si="1"/>
        <v>0</v>
      </c>
    </row>
    <row r="54" spans="1:29">
      <c r="A54" s="89" t="s">
        <v>32</v>
      </c>
      <c r="B54" s="89" t="s">
        <v>32</v>
      </c>
      <c r="C54" s="89" t="s">
        <v>33</v>
      </c>
      <c r="D54" s="89" t="s">
        <v>33</v>
      </c>
      <c r="E54" s="89">
        <v>368000</v>
      </c>
      <c r="F54" s="89"/>
      <c r="G54" s="103" t="e">
        <f t="shared" si="4"/>
        <v>#N/A</v>
      </c>
      <c r="H54" s="89"/>
      <c r="I54" s="89"/>
      <c r="J54" s="87">
        <v>1000</v>
      </c>
      <c r="K54" s="103"/>
      <c r="L54" s="89"/>
      <c r="M54" s="89"/>
      <c r="N54" s="89"/>
      <c r="O54" s="89"/>
      <c r="P54" s="89"/>
      <c r="Q54" s="89"/>
      <c r="R54" s="89"/>
      <c r="S54" s="89"/>
      <c r="T54" s="103" t="e">
        <f t="shared" si="2"/>
        <v>#N/A</v>
      </c>
      <c r="U54" s="89"/>
      <c r="V54" s="103"/>
      <c r="W54" s="89" t="s">
        <v>37</v>
      </c>
      <c r="X54" s="89"/>
      <c r="Y54" s="103">
        <f t="shared" si="3"/>
        <v>0</v>
      </c>
      <c r="Z54" s="105">
        <v>12</v>
      </c>
      <c r="AA54" s="90">
        <f>('LEDGER LOAD INPUT'!E62)*-1</f>
        <v>0</v>
      </c>
      <c r="AB54" s="108">
        <f t="shared" si="0"/>
        <v>0</v>
      </c>
      <c r="AC54" s="112">
        <f t="shared" si="1"/>
        <v>0</v>
      </c>
    </row>
    <row r="55" spans="1:29">
      <c r="A55" s="89" t="s">
        <v>32</v>
      </c>
      <c r="B55" s="89" t="s">
        <v>32</v>
      </c>
      <c r="C55" s="89" t="s">
        <v>33</v>
      </c>
      <c r="D55" s="89" t="s">
        <v>33</v>
      </c>
      <c r="E55" s="89">
        <v>371000</v>
      </c>
      <c r="F55" s="89"/>
      <c r="G55" s="103" t="e">
        <f t="shared" si="4"/>
        <v>#N/A</v>
      </c>
      <c r="H55" s="89"/>
      <c r="I55" s="89"/>
      <c r="J55" s="87">
        <v>1000</v>
      </c>
      <c r="K55" s="103"/>
      <c r="L55" s="89"/>
      <c r="M55" s="89"/>
      <c r="N55" s="89"/>
      <c r="O55" s="89"/>
      <c r="P55" s="89"/>
      <c r="Q55" s="89"/>
      <c r="R55" s="89"/>
      <c r="S55" s="89"/>
      <c r="T55" s="103" t="e">
        <f t="shared" si="2"/>
        <v>#N/A</v>
      </c>
      <c r="U55" s="89"/>
      <c r="V55" s="103"/>
      <c r="W55" s="89" t="s">
        <v>37</v>
      </c>
      <c r="X55" s="89"/>
      <c r="Y55" s="103">
        <f t="shared" si="3"/>
        <v>0</v>
      </c>
      <c r="Z55" s="105">
        <v>12</v>
      </c>
      <c r="AA55" s="90">
        <f>('LEDGER LOAD INPUT'!E63)*-1</f>
        <v>0</v>
      </c>
      <c r="AB55" s="108">
        <f t="shared" si="0"/>
        <v>0</v>
      </c>
      <c r="AC55" s="112">
        <f t="shared" si="1"/>
        <v>0</v>
      </c>
    </row>
    <row r="56" spans="1:29">
      <c r="A56" s="89" t="s">
        <v>32</v>
      </c>
      <c r="B56" s="89" t="s">
        <v>32</v>
      </c>
      <c r="C56" s="89" t="s">
        <v>33</v>
      </c>
      <c r="D56" s="89" t="s">
        <v>33</v>
      </c>
      <c r="E56" s="89">
        <v>372000</v>
      </c>
      <c r="F56" s="89"/>
      <c r="G56" s="103" t="e">
        <f t="shared" si="4"/>
        <v>#N/A</v>
      </c>
      <c r="H56" s="89"/>
      <c r="I56" s="89"/>
      <c r="J56" s="87">
        <v>1000</v>
      </c>
      <c r="K56" s="103"/>
      <c r="L56" s="89"/>
      <c r="M56" s="89"/>
      <c r="N56" s="89"/>
      <c r="O56" s="89"/>
      <c r="P56" s="89"/>
      <c r="Q56" s="89"/>
      <c r="R56" s="89"/>
      <c r="S56" s="89"/>
      <c r="T56" s="103" t="e">
        <f t="shared" si="2"/>
        <v>#N/A</v>
      </c>
      <c r="U56" s="89"/>
      <c r="V56" s="103"/>
      <c r="W56" s="89" t="s">
        <v>37</v>
      </c>
      <c r="X56" s="89"/>
      <c r="Y56" s="103">
        <f t="shared" si="3"/>
        <v>0</v>
      </c>
      <c r="Z56" s="105">
        <v>12</v>
      </c>
      <c r="AA56" s="90">
        <f>('LEDGER LOAD INPUT'!E64)*-1</f>
        <v>0</v>
      </c>
      <c r="AB56" s="108">
        <f t="shared" si="0"/>
        <v>0</v>
      </c>
      <c r="AC56" s="112">
        <f t="shared" si="1"/>
        <v>0</v>
      </c>
    </row>
    <row r="57" spans="1:29">
      <c r="A57" s="89" t="s">
        <v>32</v>
      </c>
      <c r="B57" s="89" t="s">
        <v>32</v>
      </c>
      <c r="C57" s="89" t="s">
        <v>33</v>
      </c>
      <c r="D57" s="89" t="s">
        <v>33</v>
      </c>
      <c r="E57" s="89">
        <v>373000</v>
      </c>
      <c r="F57" s="89"/>
      <c r="G57" s="103" t="e">
        <f t="shared" si="4"/>
        <v>#N/A</v>
      </c>
      <c r="H57" s="89"/>
      <c r="I57" s="89"/>
      <c r="J57" s="87">
        <v>1000</v>
      </c>
      <c r="K57" s="103"/>
      <c r="L57" s="89"/>
      <c r="M57" s="89"/>
      <c r="N57" s="89"/>
      <c r="O57" s="89"/>
      <c r="P57" s="89"/>
      <c r="Q57" s="89"/>
      <c r="R57" s="89"/>
      <c r="S57" s="89"/>
      <c r="T57" s="103" t="e">
        <f t="shared" si="2"/>
        <v>#N/A</v>
      </c>
      <c r="U57" s="89"/>
      <c r="V57" s="103"/>
      <c r="W57" s="89" t="s">
        <v>37</v>
      </c>
      <c r="X57" s="89"/>
      <c r="Y57" s="103">
        <f t="shared" si="3"/>
        <v>0</v>
      </c>
      <c r="Z57" s="105">
        <v>12</v>
      </c>
      <c r="AA57" s="90">
        <f>('LEDGER LOAD INPUT'!E65)*-1</f>
        <v>0</v>
      </c>
      <c r="AB57" s="108">
        <f t="shared" si="0"/>
        <v>0</v>
      </c>
      <c r="AC57" s="112">
        <f t="shared" si="1"/>
        <v>0</v>
      </c>
    </row>
    <row r="58" spans="1:29">
      <c r="A58" s="89" t="s">
        <v>32</v>
      </c>
      <c r="B58" s="89" t="s">
        <v>32</v>
      </c>
      <c r="C58" s="89" t="s">
        <v>33</v>
      </c>
      <c r="D58" s="89" t="s">
        <v>33</v>
      </c>
      <c r="E58" s="89">
        <v>381000</v>
      </c>
      <c r="F58" s="89"/>
      <c r="G58" s="103" t="e">
        <f t="shared" si="4"/>
        <v>#N/A</v>
      </c>
      <c r="H58" s="89"/>
      <c r="I58" s="89"/>
      <c r="J58" s="87">
        <v>1000</v>
      </c>
      <c r="K58" s="103"/>
      <c r="L58" s="89"/>
      <c r="M58" s="89"/>
      <c r="N58" s="89"/>
      <c r="O58" s="89"/>
      <c r="P58" s="89"/>
      <c r="Q58" s="89"/>
      <c r="R58" s="89"/>
      <c r="S58" s="89"/>
      <c r="T58" s="103" t="e">
        <f t="shared" si="2"/>
        <v>#N/A</v>
      </c>
      <c r="U58" s="89"/>
      <c r="V58" s="103"/>
      <c r="W58" s="89" t="s">
        <v>37</v>
      </c>
      <c r="X58" s="89"/>
      <c r="Y58" s="103">
        <f t="shared" si="3"/>
        <v>0</v>
      </c>
      <c r="Z58" s="105">
        <v>12</v>
      </c>
      <c r="AA58" s="90">
        <f>('LEDGER LOAD INPUT'!E66)*-1</f>
        <v>0</v>
      </c>
      <c r="AB58" s="108">
        <f t="shared" si="0"/>
        <v>0</v>
      </c>
      <c r="AC58" s="112">
        <f t="shared" si="1"/>
        <v>0</v>
      </c>
    </row>
    <row r="59" spans="1:29">
      <c r="A59" s="89" t="s">
        <v>32</v>
      </c>
      <c r="B59" s="89" t="s">
        <v>32</v>
      </c>
      <c r="C59" s="89" t="s">
        <v>33</v>
      </c>
      <c r="D59" s="89" t="s">
        <v>33</v>
      </c>
      <c r="E59" s="89">
        <v>382000</v>
      </c>
      <c r="F59" s="89"/>
      <c r="G59" s="103" t="e">
        <f t="shared" si="4"/>
        <v>#N/A</v>
      </c>
      <c r="H59" s="89"/>
      <c r="I59" s="89"/>
      <c r="J59" s="87">
        <v>1000</v>
      </c>
      <c r="K59" s="103"/>
      <c r="L59" s="89"/>
      <c r="M59" s="89"/>
      <c r="N59" s="89"/>
      <c r="O59" s="89"/>
      <c r="P59" s="89"/>
      <c r="Q59" s="89"/>
      <c r="R59" s="89"/>
      <c r="S59" s="89"/>
      <c r="T59" s="103" t="e">
        <f t="shared" si="2"/>
        <v>#N/A</v>
      </c>
      <c r="U59" s="89"/>
      <c r="V59" s="103"/>
      <c r="W59" s="89" t="s">
        <v>37</v>
      </c>
      <c r="X59" s="89"/>
      <c r="Y59" s="103">
        <f t="shared" si="3"/>
        <v>0</v>
      </c>
      <c r="Z59" s="105">
        <v>12</v>
      </c>
      <c r="AA59" s="90">
        <f>('LEDGER LOAD INPUT'!E67)*-1</f>
        <v>0</v>
      </c>
      <c r="AB59" s="108">
        <f t="shared" si="0"/>
        <v>0</v>
      </c>
      <c r="AC59" s="112">
        <f t="shared" si="1"/>
        <v>0</v>
      </c>
    </row>
    <row r="60" spans="1:29">
      <c r="A60" s="89" t="s">
        <v>32</v>
      </c>
      <c r="B60" s="89" t="s">
        <v>32</v>
      </c>
      <c r="C60" s="89" t="s">
        <v>33</v>
      </c>
      <c r="D60" s="89" t="s">
        <v>33</v>
      </c>
      <c r="E60" s="89">
        <v>383000</v>
      </c>
      <c r="F60" s="89"/>
      <c r="G60" s="103" t="e">
        <f t="shared" si="4"/>
        <v>#N/A</v>
      </c>
      <c r="H60" s="89"/>
      <c r="I60" s="89"/>
      <c r="J60" s="87">
        <v>1000</v>
      </c>
      <c r="K60" s="103"/>
      <c r="L60" s="89"/>
      <c r="M60" s="89"/>
      <c r="N60" s="89"/>
      <c r="O60" s="89"/>
      <c r="P60" s="89"/>
      <c r="Q60" s="89"/>
      <c r="R60" s="89"/>
      <c r="S60" s="89"/>
      <c r="T60" s="103" t="e">
        <f t="shared" si="2"/>
        <v>#N/A</v>
      </c>
      <c r="U60" s="89"/>
      <c r="V60" s="103"/>
      <c r="W60" s="89" t="s">
        <v>37</v>
      </c>
      <c r="X60" s="89"/>
      <c r="Y60" s="103">
        <f t="shared" si="3"/>
        <v>0</v>
      </c>
      <c r="Z60" s="105">
        <v>12</v>
      </c>
      <c r="AA60" s="90">
        <f>('LEDGER LOAD INPUT'!E68)*-1</f>
        <v>0</v>
      </c>
      <c r="AB60" s="108">
        <f t="shared" si="0"/>
        <v>0</v>
      </c>
      <c r="AC60" s="112">
        <f t="shared" si="1"/>
        <v>0</v>
      </c>
    </row>
    <row r="61" spans="1:29">
      <c r="A61" s="89" t="s">
        <v>32</v>
      </c>
      <c r="B61" s="89" t="s">
        <v>32</v>
      </c>
      <c r="C61" s="89" t="s">
        <v>33</v>
      </c>
      <c r="D61" s="89" t="s">
        <v>33</v>
      </c>
      <c r="E61" s="89">
        <v>384000</v>
      </c>
      <c r="F61" s="89"/>
      <c r="G61" s="103" t="e">
        <f t="shared" si="4"/>
        <v>#N/A</v>
      </c>
      <c r="H61" s="89"/>
      <c r="I61" s="89"/>
      <c r="J61" s="87">
        <v>1000</v>
      </c>
      <c r="K61" s="103"/>
      <c r="L61" s="89"/>
      <c r="M61" s="89"/>
      <c r="N61" s="89"/>
      <c r="O61" s="89"/>
      <c r="P61" s="89"/>
      <c r="Q61" s="89"/>
      <c r="R61" s="89"/>
      <c r="S61" s="89"/>
      <c r="T61" s="103" t="e">
        <f t="shared" si="2"/>
        <v>#N/A</v>
      </c>
      <c r="U61" s="89"/>
      <c r="V61" s="103"/>
      <c r="W61" s="89" t="s">
        <v>37</v>
      </c>
      <c r="X61" s="89"/>
      <c r="Y61" s="103">
        <f t="shared" si="3"/>
        <v>0</v>
      </c>
      <c r="Z61" s="105">
        <v>12</v>
      </c>
      <c r="AA61" s="90">
        <f>('LEDGER LOAD INPUT'!E69)*-1</f>
        <v>0</v>
      </c>
      <c r="AB61" s="108">
        <f t="shared" si="0"/>
        <v>0</v>
      </c>
      <c r="AC61" s="112">
        <f t="shared" si="1"/>
        <v>0</v>
      </c>
    </row>
    <row r="62" spans="1:29">
      <c r="A62" s="89" t="s">
        <v>32</v>
      </c>
      <c r="B62" s="89" t="s">
        <v>32</v>
      </c>
      <c r="C62" s="89" t="s">
        <v>33</v>
      </c>
      <c r="D62" s="89" t="s">
        <v>33</v>
      </c>
      <c r="E62" s="89">
        <v>385000</v>
      </c>
      <c r="F62" s="89"/>
      <c r="G62" s="103" t="e">
        <f t="shared" si="4"/>
        <v>#N/A</v>
      </c>
      <c r="H62" s="89"/>
      <c r="I62" s="89"/>
      <c r="J62" s="87">
        <v>1000</v>
      </c>
      <c r="K62" s="103"/>
      <c r="L62" s="89"/>
      <c r="M62" s="89"/>
      <c r="N62" s="89"/>
      <c r="O62" s="89"/>
      <c r="P62" s="89"/>
      <c r="Q62" s="89"/>
      <c r="R62" s="89"/>
      <c r="S62" s="89"/>
      <c r="T62" s="103" t="e">
        <f t="shared" si="2"/>
        <v>#N/A</v>
      </c>
      <c r="U62" s="89"/>
      <c r="V62" s="103"/>
      <c r="W62" s="89" t="s">
        <v>37</v>
      </c>
      <c r="X62" s="89"/>
      <c r="Y62" s="103">
        <f t="shared" si="3"/>
        <v>0</v>
      </c>
      <c r="Z62" s="105">
        <v>12</v>
      </c>
      <c r="AA62" s="90">
        <f>('LEDGER LOAD INPUT'!E70)*-1</f>
        <v>0</v>
      </c>
      <c r="AB62" s="108">
        <f t="shared" si="0"/>
        <v>0</v>
      </c>
      <c r="AC62" s="112">
        <f t="shared" si="1"/>
        <v>0</v>
      </c>
    </row>
    <row r="63" spans="1:29">
      <c r="A63" s="89" t="s">
        <v>32</v>
      </c>
      <c r="B63" s="89" t="s">
        <v>32</v>
      </c>
      <c r="C63" s="89" t="s">
        <v>33</v>
      </c>
      <c r="D63" s="89" t="s">
        <v>33</v>
      </c>
      <c r="E63" s="89">
        <v>391000</v>
      </c>
      <c r="F63" s="89"/>
      <c r="G63" s="103" t="e">
        <f t="shared" si="4"/>
        <v>#N/A</v>
      </c>
      <c r="H63" s="89"/>
      <c r="I63" s="89"/>
      <c r="J63" s="87">
        <v>1000</v>
      </c>
      <c r="K63" s="103"/>
      <c r="L63" s="89"/>
      <c r="M63" s="89"/>
      <c r="N63" s="89"/>
      <c r="O63" s="89"/>
      <c r="P63" s="89"/>
      <c r="Q63" s="89"/>
      <c r="R63" s="89"/>
      <c r="S63" s="89"/>
      <c r="T63" s="103" t="e">
        <f t="shared" si="2"/>
        <v>#N/A</v>
      </c>
      <c r="U63" s="89"/>
      <c r="V63" s="103"/>
      <c r="W63" s="89" t="s">
        <v>37</v>
      </c>
      <c r="X63" s="89"/>
      <c r="Y63" s="103">
        <f t="shared" si="3"/>
        <v>0</v>
      </c>
      <c r="Z63" s="105">
        <v>12</v>
      </c>
      <c r="AA63" s="90">
        <f>('LEDGER LOAD INPUT'!E71)*-1</f>
        <v>0</v>
      </c>
      <c r="AB63" s="108">
        <f t="shared" si="0"/>
        <v>0</v>
      </c>
      <c r="AC63" s="112">
        <f t="shared" si="1"/>
        <v>0</v>
      </c>
    </row>
    <row r="64" spans="1:29">
      <c r="A64" s="89" t="s">
        <v>32</v>
      </c>
      <c r="B64" s="89" t="s">
        <v>32</v>
      </c>
      <c r="C64" s="89" t="s">
        <v>33</v>
      </c>
      <c r="D64" s="89" t="s">
        <v>33</v>
      </c>
      <c r="E64" s="89">
        <v>392000</v>
      </c>
      <c r="F64" s="89"/>
      <c r="G64" s="103" t="e">
        <f t="shared" si="4"/>
        <v>#N/A</v>
      </c>
      <c r="H64" s="89"/>
      <c r="I64" s="89"/>
      <c r="J64" s="87">
        <v>1000</v>
      </c>
      <c r="K64" s="103"/>
      <c r="L64" s="89"/>
      <c r="M64" s="89"/>
      <c r="N64" s="89"/>
      <c r="O64" s="89"/>
      <c r="P64" s="89"/>
      <c r="Q64" s="89"/>
      <c r="R64" s="89"/>
      <c r="S64" s="89"/>
      <c r="T64" s="103" t="e">
        <f t="shared" si="2"/>
        <v>#N/A</v>
      </c>
      <c r="U64" s="89"/>
      <c r="V64" s="103"/>
      <c r="W64" s="89" t="s">
        <v>37</v>
      </c>
      <c r="X64" s="89"/>
      <c r="Y64" s="103">
        <f t="shared" si="3"/>
        <v>0</v>
      </c>
      <c r="Z64" s="105">
        <v>12</v>
      </c>
      <c r="AA64" s="90">
        <f>('LEDGER LOAD INPUT'!E72)*-1</f>
        <v>0</v>
      </c>
      <c r="AB64" s="108">
        <f t="shared" si="0"/>
        <v>0</v>
      </c>
      <c r="AC64" s="112">
        <f t="shared" si="1"/>
        <v>0</v>
      </c>
    </row>
    <row r="65" spans="1:29">
      <c r="A65" s="89" t="s">
        <v>32</v>
      </c>
      <c r="B65" s="89" t="s">
        <v>32</v>
      </c>
      <c r="C65" s="89" t="s">
        <v>33</v>
      </c>
      <c r="D65" s="89" t="s">
        <v>33</v>
      </c>
      <c r="E65" s="89">
        <v>393000</v>
      </c>
      <c r="F65" s="89"/>
      <c r="G65" s="103" t="e">
        <f t="shared" si="4"/>
        <v>#N/A</v>
      </c>
      <c r="H65" s="89"/>
      <c r="I65" s="89"/>
      <c r="J65" s="87">
        <v>1000</v>
      </c>
      <c r="K65" s="103"/>
      <c r="L65" s="89"/>
      <c r="M65" s="89"/>
      <c r="N65" s="89"/>
      <c r="O65" s="89"/>
      <c r="P65" s="89"/>
      <c r="Q65" s="89"/>
      <c r="R65" s="89"/>
      <c r="S65" s="89"/>
      <c r="T65" s="103" t="e">
        <f t="shared" si="2"/>
        <v>#N/A</v>
      </c>
      <c r="U65" s="89"/>
      <c r="V65" s="103"/>
      <c r="W65" s="89" t="s">
        <v>37</v>
      </c>
      <c r="X65" s="89"/>
      <c r="Y65" s="103">
        <f t="shared" si="3"/>
        <v>0</v>
      </c>
      <c r="Z65" s="105">
        <v>12</v>
      </c>
      <c r="AA65" s="90">
        <f>('LEDGER LOAD INPUT'!E73)*-1</f>
        <v>0</v>
      </c>
      <c r="AB65" s="108">
        <f t="shared" si="0"/>
        <v>0</v>
      </c>
      <c r="AC65" s="112">
        <f t="shared" si="1"/>
        <v>0</v>
      </c>
    </row>
    <row r="66" spans="1:29">
      <c r="A66" s="89" t="s">
        <v>32</v>
      </c>
      <c r="B66" s="89" t="s">
        <v>32</v>
      </c>
      <c r="C66" s="89" t="s">
        <v>33</v>
      </c>
      <c r="D66" s="89" t="s">
        <v>33</v>
      </c>
      <c r="E66" s="89">
        <v>394000</v>
      </c>
      <c r="F66" s="89"/>
      <c r="G66" s="103" t="e">
        <f t="shared" si="4"/>
        <v>#N/A</v>
      </c>
      <c r="H66" s="89"/>
      <c r="I66" s="89"/>
      <c r="J66" s="87">
        <v>1000</v>
      </c>
      <c r="K66" s="103"/>
      <c r="L66" s="89"/>
      <c r="M66" s="89"/>
      <c r="N66" s="89"/>
      <c r="O66" s="89"/>
      <c r="P66" s="89"/>
      <c r="Q66" s="89"/>
      <c r="R66" s="89"/>
      <c r="S66" s="89"/>
      <c r="T66" s="103" t="e">
        <f t="shared" si="2"/>
        <v>#N/A</v>
      </c>
      <c r="U66" s="89"/>
      <c r="V66" s="103"/>
      <c r="W66" s="89" t="s">
        <v>37</v>
      </c>
      <c r="X66" s="89"/>
      <c r="Y66" s="103">
        <f t="shared" si="3"/>
        <v>0</v>
      </c>
      <c r="Z66" s="105">
        <v>12</v>
      </c>
      <c r="AA66" s="90">
        <f>('LEDGER LOAD INPUT'!E74)*-1</f>
        <v>0</v>
      </c>
      <c r="AB66" s="108">
        <f t="shared" si="0"/>
        <v>0</v>
      </c>
      <c r="AC66" s="112">
        <f t="shared" si="1"/>
        <v>0</v>
      </c>
    </row>
    <row r="67" spans="1:29">
      <c r="A67" s="89" t="s">
        <v>32</v>
      </c>
      <c r="B67" s="89" t="s">
        <v>32</v>
      </c>
      <c r="C67" s="89" t="s">
        <v>33</v>
      </c>
      <c r="D67" s="89" t="s">
        <v>33</v>
      </c>
      <c r="E67" s="89">
        <v>395000</v>
      </c>
      <c r="F67" s="89"/>
      <c r="G67" s="103" t="e">
        <f t="shared" si="4"/>
        <v>#N/A</v>
      </c>
      <c r="H67" s="89"/>
      <c r="I67" s="89"/>
      <c r="J67" s="87">
        <v>1000</v>
      </c>
      <c r="K67" s="103"/>
      <c r="L67" s="89"/>
      <c r="M67" s="89"/>
      <c r="N67" s="89"/>
      <c r="O67" s="89"/>
      <c r="P67" s="89"/>
      <c r="Q67" s="89"/>
      <c r="R67" s="89"/>
      <c r="S67" s="89"/>
      <c r="T67" s="103" t="e">
        <f t="shared" si="2"/>
        <v>#N/A</v>
      </c>
      <c r="U67" s="89"/>
      <c r="V67" s="103"/>
      <c r="W67" s="89" t="s">
        <v>37</v>
      </c>
      <c r="X67" s="89"/>
      <c r="Y67" s="103">
        <f t="shared" si="3"/>
        <v>0</v>
      </c>
      <c r="Z67" s="105">
        <v>12</v>
      </c>
      <c r="AA67" s="90">
        <f>('LEDGER LOAD INPUT'!E75)*-1</f>
        <v>0</v>
      </c>
      <c r="AB67" s="108">
        <f t="shared" si="0"/>
        <v>0</v>
      </c>
      <c r="AC67" s="112">
        <f t="shared" si="1"/>
        <v>0</v>
      </c>
    </row>
    <row r="68" spans="1:29">
      <c r="A68" s="89" t="s">
        <v>32</v>
      </c>
      <c r="B68" s="89" t="s">
        <v>32</v>
      </c>
      <c r="C68" s="89" t="s">
        <v>33</v>
      </c>
      <c r="D68" s="89" t="s">
        <v>33</v>
      </c>
      <c r="E68" s="89">
        <v>396000</v>
      </c>
      <c r="F68" s="89"/>
      <c r="G68" s="103" t="e">
        <f t="shared" si="4"/>
        <v>#N/A</v>
      </c>
      <c r="H68" s="89"/>
      <c r="I68" s="89"/>
      <c r="J68" s="87">
        <v>1000</v>
      </c>
      <c r="K68" s="103"/>
      <c r="L68" s="89"/>
      <c r="M68" s="89"/>
      <c r="N68" s="89"/>
      <c r="O68" s="89"/>
      <c r="P68" s="89"/>
      <c r="Q68" s="89"/>
      <c r="R68" s="89"/>
      <c r="S68" s="89"/>
      <c r="T68" s="103" t="e">
        <f t="shared" si="2"/>
        <v>#N/A</v>
      </c>
      <c r="U68" s="89"/>
      <c r="V68" s="103"/>
      <c r="W68" s="89" t="s">
        <v>37</v>
      </c>
      <c r="X68" s="89"/>
      <c r="Y68" s="103">
        <f t="shared" si="3"/>
        <v>0</v>
      </c>
      <c r="Z68" s="105">
        <v>12</v>
      </c>
      <c r="AA68" s="90">
        <f>('LEDGER LOAD INPUT'!E76)*-1</f>
        <v>0</v>
      </c>
      <c r="AB68" s="108">
        <f t="shared" si="0"/>
        <v>0</v>
      </c>
      <c r="AC68" s="112">
        <f t="shared" si="1"/>
        <v>0</v>
      </c>
    </row>
    <row r="69" spans="1:29">
      <c r="A69" s="89" t="s">
        <v>32</v>
      </c>
      <c r="B69" s="89" t="s">
        <v>32</v>
      </c>
      <c r="C69" s="89" t="s">
        <v>33</v>
      </c>
      <c r="D69" s="89" t="s">
        <v>33</v>
      </c>
      <c r="E69" s="89">
        <v>397000</v>
      </c>
      <c r="F69" s="89"/>
      <c r="G69" s="103" t="e">
        <f t="shared" si="4"/>
        <v>#N/A</v>
      </c>
      <c r="H69" s="89"/>
      <c r="I69" s="89"/>
      <c r="J69" s="87">
        <v>1000</v>
      </c>
      <c r="K69" s="103"/>
      <c r="L69" s="89"/>
      <c r="M69" s="89"/>
      <c r="N69" s="89"/>
      <c r="O69" s="89"/>
      <c r="P69" s="89"/>
      <c r="Q69" s="89"/>
      <c r="R69" s="89"/>
      <c r="S69" s="89"/>
      <c r="T69" s="103" t="e">
        <f t="shared" si="2"/>
        <v>#N/A</v>
      </c>
      <c r="U69" s="89"/>
      <c r="V69" s="103"/>
      <c r="W69" s="89" t="s">
        <v>37</v>
      </c>
      <c r="X69" s="89"/>
      <c r="Y69" s="103">
        <f t="shared" si="3"/>
        <v>0</v>
      </c>
      <c r="Z69" s="105">
        <v>12</v>
      </c>
      <c r="AA69" s="90">
        <f>('LEDGER LOAD INPUT'!E77)*-1</f>
        <v>0</v>
      </c>
      <c r="AB69" s="108">
        <f t="shared" ref="AB69:AB132" si="5">AA69</f>
        <v>0</v>
      </c>
      <c r="AC69" s="112">
        <f t="shared" ref="AC69:AC132" si="6">AA69</f>
        <v>0</v>
      </c>
    </row>
    <row r="70" spans="1:29">
      <c r="A70" s="89" t="s">
        <v>32</v>
      </c>
      <c r="B70" s="89" t="s">
        <v>32</v>
      </c>
      <c r="C70" s="89" t="s">
        <v>33</v>
      </c>
      <c r="D70" s="89" t="s">
        <v>33</v>
      </c>
      <c r="E70" s="89">
        <v>410000</v>
      </c>
      <c r="F70" s="89"/>
      <c r="G70" s="103" t="e">
        <f t="shared" si="4"/>
        <v>#N/A</v>
      </c>
      <c r="H70" s="89"/>
      <c r="I70" s="89"/>
      <c r="J70" s="87">
        <v>1000</v>
      </c>
      <c r="K70" s="103"/>
      <c r="L70" s="89"/>
      <c r="M70" s="89"/>
      <c r="N70" s="89"/>
      <c r="O70" s="89"/>
      <c r="P70" s="89"/>
      <c r="Q70" s="89">
        <v>100</v>
      </c>
      <c r="R70" s="89"/>
      <c r="S70" s="89"/>
      <c r="T70" s="103" t="e">
        <f t="shared" si="2"/>
        <v>#N/A</v>
      </c>
      <c r="U70" s="89"/>
      <c r="V70" s="103"/>
      <c r="W70" s="89" t="s">
        <v>37</v>
      </c>
      <c r="X70" s="89"/>
      <c r="Y70" s="103">
        <f t="shared" si="3"/>
        <v>0</v>
      </c>
      <c r="Z70" s="105">
        <v>12</v>
      </c>
      <c r="AA70" s="90">
        <f>'LEDGER LOAD INPUT'!E79</f>
        <v>0</v>
      </c>
      <c r="AB70" s="108">
        <f t="shared" si="5"/>
        <v>0</v>
      </c>
      <c r="AC70" s="112">
        <f t="shared" si="6"/>
        <v>0</v>
      </c>
    </row>
    <row r="71" spans="1:29">
      <c r="A71" s="89" t="s">
        <v>32</v>
      </c>
      <c r="B71" s="89" t="s">
        <v>32</v>
      </c>
      <c r="C71" s="89" t="s">
        <v>33</v>
      </c>
      <c r="D71" s="89" t="s">
        <v>33</v>
      </c>
      <c r="E71" s="89">
        <v>410000</v>
      </c>
      <c r="F71" s="89"/>
      <c r="G71" s="103" t="e">
        <f t="shared" si="4"/>
        <v>#N/A</v>
      </c>
      <c r="H71" s="89"/>
      <c r="I71" s="89"/>
      <c r="J71" s="87">
        <v>1000</v>
      </c>
      <c r="K71" s="103"/>
      <c r="L71" s="89"/>
      <c r="M71" s="89"/>
      <c r="N71" s="89"/>
      <c r="O71" s="89"/>
      <c r="P71" s="89"/>
      <c r="Q71" s="89" t="s">
        <v>38</v>
      </c>
      <c r="R71" s="89"/>
      <c r="S71" s="89"/>
      <c r="T71" s="103" t="e">
        <f t="shared" si="2"/>
        <v>#N/A</v>
      </c>
      <c r="U71" s="89"/>
      <c r="V71" s="103"/>
      <c r="W71" s="89" t="s">
        <v>37</v>
      </c>
      <c r="X71" s="89"/>
      <c r="Y71" s="103">
        <f t="shared" si="3"/>
        <v>0</v>
      </c>
      <c r="Z71" s="105">
        <v>12</v>
      </c>
      <c r="AA71" s="90">
        <f>'LEDGER LOAD INPUT'!E80</f>
        <v>0</v>
      </c>
      <c r="AB71" s="108">
        <f t="shared" si="5"/>
        <v>0</v>
      </c>
      <c r="AC71" s="112">
        <f t="shared" si="6"/>
        <v>0</v>
      </c>
    </row>
    <row r="72" spans="1:29">
      <c r="A72" s="89" t="s">
        <v>32</v>
      </c>
      <c r="B72" s="89" t="s">
        <v>32</v>
      </c>
      <c r="C72" s="89" t="s">
        <v>33</v>
      </c>
      <c r="D72" s="89" t="s">
        <v>33</v>
      </c>
      <c r="E72" s="89">
        <v>410000</v>
      </c>
      <c r="F72" s="89"/>
      <c r="G72" s="103" t="e">
        <f t="shared" si="4"/>
        <v>#N/A</v>
      </c>
      <c r="H72" s="89"/>
      <c r="I72" s="89"/>
      <c r="J72" s="87">
        <v>1000</v>
      </c>
      <c r="K72" s="103"/>
      <c r="L72" s="89"/>
      <c r="M72" s="89"/>
      <c r="N72" s="89"/>
      <c r="O72" s="89"/>
      <c r="P72" s="89"/>
      <c r="Q72" s="89">
        <v>610</v>
      </c>
      <c r="R72" s="89"/>
      <c r="S72" s="89"/>
      <c r="T72" s="103" t="e">
        <f t="shared" ref="T72:T135" si="7">$T$6</f>
        <v>#N/A</v>
      </c>
      <c r="U72" s="89"/>
      <c r="V72" s="103"/>
      <c r="W72" s="89" t="s">
        <v>37</v>
      </c>
      <c r="X72" s="89"/>
      <c r="Y72" s="103">
        <f t="shared" ref="Y72:Y135" si="8">$Y$6</f>
        <v>0</v>
      </c>
      <c r="Z72" s="105">
        <v>12</v>
      </c>
      <c r="AA72" s="90">
        <f>'LEDGER LOAD INPUT'!E81</f>
        <v>0</v>
      </c>
      <c r="AB72" s="108">
        <f t="shared" si="5"/>
        <v>0</v>
      </c>
      <c r="AC72" s="112">
        <f t="shared" si="6"/>
        <v>0</v>
      </c>
    </row>
    <row r="73" spans="1:29">
      <c r="A73" s="89" t="s">
        <v>32</v>
      </c>
      <c r="B73" s="89" t="s">
        <v>32</v>
      </c>
      <c r="C73" s="89" t="s">
        <v>33</v>
      </c>
      <c r="D73" s="89" t="s">
        <v>33</v>
      </c>
      <c r="E73" s="89">
        <v>410000</v>
      </c>
      <c r="F73" s="89"/>
      <c r="G73" s="103" t="e">
        <f t="shared" ref="G73:G136" si="9">$G$6</f>
        <v>#N/A</v>
      </c>
      <c r="H73" s="89"/>
      <c r="I73" s="89"/>
      <c r="J73" s="87">
        <v>1000</v>
      </c>
      <c r="K73" s="103"/>
      <c r="L73" s="89"/>
      <c r="M73" s="89"/>
      <c r="N73" s="89"/>
      <c r="O73" s="89"/>
      <c r="P73" s="89"/>
      <c r="Q73" s="89">
        <v>620</v>
      </c>
      <c r="R73" s="89"/>
      <c r="S73" s="89"/>
      <c r="T73" s="103" t="e">
        <f t="shared" si="7"/>
        <v>#N/A</v>
      </c>
      <c r="U73" s="89"/>
      <c r="V73" s="103"/>
      <c r="W73" s="89" t="s">
        <v>37</v>
      </c>
      <c r="X73" s="89"/>
      <c r="Y73" s="103">
        <f t="shared" si="8"/>
        <v>0</v>
      </c>
      <c r="Z73" s="105">
        <v>12</v>
      </c>
      <c r="AA73" s="90">
        <f>'LEDGER LOAD INPUT'!E82</f>
        <v>0</v>
      </c>
      <c r="AB73" s="108">
        <f t="shared" si="5"/>
        <v>0</v>
      </c>
      <c r="AC73" s="112">
        <f t="shared" si="6"/>
        <v>0</v>
      </c>
    </row>
    <row r="74" spans="1:29">
      <c r="A74" s="89" t="s">
        <v>32</v>
      </c>
      <c r="B74" s="89" t="s">
        <v>32</v>
      </c>
      <c r="C74" s="89" t="s">
        <v>33</v>
      </c>
      <c r="D74" s="89" t="s">
        <v>33</v>
      </c>
      <c r="E74" s="89">
        <v>410000</v>
      </c>
      <c r="F74" s="89"/>
      <c r="G74" s="103" t="e">
        <f t="shared" si="9"/>
        <v>#N/A</v>
      </c>
      <c r="H74" s="89"/>
      <c r="I74" s="89"/>
      <c r="J74" s="87">
        <v>1000</v>
      </c>
      <c r="K74" s="103"/>
      <c r="L74" s="89"/>
      <c r="M74" s="89"/>
      <c r="N74" s="89"/>
      <c r="O74" s="89"/>
      <c r="P74" s="89"/>
      <c r="Q74" s="89">
        <v>900</v>
      </c>
      <c r="R74" s="89"/>
      <c r="S74" s="89"/>
      <c r="T74" s="103" t="e">
        <f t="shared" si="7"/>
        <v>#N/A</v>
      </c>
      <c r="U74" s="89"/>
      <c r="V74" s="103"/>
      <c r="W74" s="89" t="s">
        <v>37</v>
      </c>
      <c r="X74" s="89"/>
      <c r="Y74" s="103">
        <f t="shared" si="8"/>
        <v>0</v>
      </c>
      <c r="Z74" s="105">
        <v>12</v>
      </c>
      <c r="AA74" s="90">
        <f>'LEDGER LOAD INPUT'!E83</f>
        <v>0</v>
      </c>
      <c r="AB74" s="108">
        <f t="shared" si="5"/>
        <v>0</v>
      </c>
      <c r="AC74" s="112">
        <f t="shared" si="6"/>
        <v>0</v>
      </c>
    </row>
    <row r="75" spans="1:29">
      <c r="A75" s="89" t="s">
        <v>32</v>
      </c>
      <c r="B75" s="89" t="s">
        <v>32</v>
      </c>
      <c r="C75" s="89" t="s">
        <v>33</v>
      </c>
      <c r="D75" s="89" t="s">
        <v>33</v>
      </c>
      <c r="E75" s="89">
        <v>420000</v>
      </c>
      <c r="F75" s="89"/>
      <c r="G75" s="103" t="e">
        <f t="shared" si="9"/>
        <v>#N/A</v>
      </c>
      <c r="H75" s="89"/>
      <c r="I75" s="89"/>
      <c r="J75" s="87">
        <v>1000</v>
      </c>
      <c r="K75" s="103"/>
      <c r="L75" s="89"/>
      <c r="M75" s="89"/>
      <c r="N75" s="89"/>
      <c r="O75" s="89"/>
      <c r="P75" s="89"/>
      <c r="Q75" s="89">
        <v>100</v>
      </c>
      <c r="R75" s="89"/>
      <c r="S75" s="89"/>
      <c r="T75" s="103" t="e">
        <f t="shared" si="7"/>
        <v>#N/A</v>
      </c>
      <c r="U75" s="89"/>
      <c r="V75" s="103"/>
      <c r="W75" s="89" t="s">
        <v>37</v>
      </c>
      <c r="X75" s="89"/>
      <c r="Y75" s="103">
        <f t="shared" si="8"/>
        <v>0</v>
      </c>
      <c r="Z75" s="105">
        <v>12</v>
      </c>
      <c r="AA75" s="90">
        <f>'LEDGER LOAD INPUT'!E84</f>
        <v>0</v>
      </c>
      <c r="AB75" s="108">
        <f t="shared" si="5"/>
        <v>0</v>
      </c>
      <c r="AC75" s="112">
        <f t="shared" si="6"/>
        <v>0</v>
      </c>
    </row>
    <row r="76" spans="1:29">
      <c r="A76" s="89" t="s">
        <v>32</v>
      </c>
      <c r="B76" s="89" t="s">
        <v>32</v>
      </c>
      <c r="C76" s="89" t="s">
        <v>33</v>
      </c>
      <c r="D76" s="89" t="s">
        <v>33</v>
      </c>
      <c r="E76" s="89">
        <v>420000</v>
      </c>
      <c r="F76" s="89"/>
      <c r="G76" s="103" t="e">
        <f t="shared" si="9"/>
        <v>#N/A</v>
      </c>
      <c r="H76" s="89"/>
      <c r="I76" s="89"/>
      <c r="J76" s="87">
        <v>1000</v>
      </c>
      <c r="K76" s="103"/>
      <c r="L76" s="89"/>
      <c r="M76" s="89"/>
      <c r="N76" s="89"/>
      <c r="O76" s="89"/>
      <c r="P76" s="89"/>
      <c r="Q76" s="89" t="s">
        <v>38</v>
      </c>
      <c r="R76" s="89"/>
      <c r="S76" s="89"/>
      <c r="T76" s="103" t="e">
        <f t="shared" si="7"/>
        <v>#N/A</v>
      </c>
      <c r="U76" s="89"/>
      <c r="V76" s="103"/>
      <c r="W76" s="89" t="s">
        <v>37</v>
      </c>
      <c r="X76" s="89"/>
      <c r="Y76" s="103">
        <f t="shared" si="8"/>
        <v>0</v>
      </c>
      <c r="Z76" s="105">
        <v>12</v>
      </c>
      <c r="AA76" s="90">
        <f>'LEDGER LOAD INPUT'!E85</f>
        <v>0</v>
      </c>
      <c r="AB76" s="108">
        <f t="shared" si="5"/>
        <v>0</v>
      </c>
      <c r="AC76" s="112">
        <f t="shared" si="6"/>
        <v>0</v>
      </c>
    </row>
    <row r="77" spans="1:29">
      <c r="A77" s="89" t="s">
        <v>32</v>
      </c>
      <c r="B77" s="89" t="s">
        <v>32</v>
      </c>
      <c r="C77" s="89" t="s">
        <v>33</v>
      </c>
      <c r="D77" s="89" t="s">
        <v>33</v>
      </c>
      <c r="E77" s="89">
        <v>420000</v>
      </c>
      <c r="F77" s="89"/>
      <c r="G77" s="103" t="e">
        <f t="shared" si="9"/>
        <v>#N/A</v>
      </c>
      <c r="H77" s="89"/>
      <c r="I77" s="89"/>
      <c r="J77" s="87">
        <v>1000</v>
      </c>
      <c r="K77" s="103"/>
      <c r="L77" s="89"/>
      <c r="M77" s="89"/>
      <c r="N77" s="89"/>
      <c r="O77" s="89"/>
      <c r="P77" s="89"/>
      <c r="Q77" s="89">
        <v>610</v>
      </c>
      <c r="R77" s="89"/>
      <c r="S77" s="89"/>
      <c r="T77" s="103" t="e">
        <f t="shared" si="7"/>
        <v>#N/A</v>
      </c>
      <c r="U77" s="89"/>
      <c r="V77" s="103"/>
      <c r="W77" s="89" t="s">
        <v>37</v>
      </c>
      <c r="X77" s="89"/>
      <c r="Y77" s="103">
        <f t="shared" si="8"/>
        <v>0</v>
      </c>
      <c r="Z77" s="105">
        <v>12</v>
      </c>
      <c r="AA77" s="90">
        <f>'LEDGER LOAD INPUT'!E86</f>
        <v>0</v>
      </c>
      <c r="AB77" s="108">
        <f t="shared" si="5"/>
        <v>0</v>
      </c>
      <c r="AC77" s="112">
        <f t="shared" si="6"/>
        <v>0</v>
      </c>
    </row>
    <row r="78" spans="1:29">
      <c r="A78" s="89" t="s">
        <v>32</v>
      </c>
      <c r="B78" s="89" t="s">
        <v>32</v>
      </c>
      <c r="C78" s="89" t="s">
        <v>33</v>
      </c>
      <c r="D78" s="89" t="s">
        <v>33</v>
      </c>
      <c r="E78" s="89">
        <v>420000</v>
      </c>
      <c r="F78" s="89"/>
      <c r="G78" s="103" t="e">
        <f t="shared" si="9"/>
        <v>#N/A</v>
      </c>
      <c r="H78" s="89"/>
      <c r="I78" s="89"/>
      <c r="J78" s="87">
        <v>1000</v>
      </c>
      <c r="K78" s="103"/>
      <c r="L78" s="89"/>
      <c r="M78" s="89"/>
      <c r="N78" s="89"/>
      <c r="O78" s="89"/>
      <c r="P78" s="89"/>
      <c r="Q78" s="89">
        <v>620</v>
      </c>
      <c r="R78" s="89"/>
      <c r="S78" s="89"/>
      <c r="T78" s="103" t="e">
        <f t="shared" si="7"/>
        <v>#N/A</v>
      </c>
      <c r="U78" s="89"/>
      <c r="V78" s="103"/>
      <c r="W78" s="89" t="s">
        <v>37</v>
      </c>
      <c r="X78" s="89"/>
      <c r="Y78" s="103">
        <f t="shared" si="8"/>
        <v>0</v>
      </c>
      <c r="Z78" s="105">
        <v>12</v>
      </c>
      <c r="AA78" s="90">
        <f>'LEDGER LOAD INPUT'!E87</f>
        <v>0</v>
      </c>
      <c r="AB78" s="108">
        <f t="shared" si="5"/>
        <v>0</v>
      </c>
      <c r="AC78" s="112">
        <f t="shared" si="6"/>
        <v>0</v>
      </c>
    </row>
    <row r="79" spans="1:29">
      <c r="A79" s="89" t="s">
        <v>32</v>
      </c>
      <c r="B79" s="89" t="s">
        <v>32</v>
      </c>
      <c r="C79" s="89" t="s">
        <v>33</v>
      </c>
      <c r="D79" s="89" t="s">
        <v>33</v>
      </c>
      <c r="E79" s="89">
        <v>420000</v>
      </c>
      <c r="F79" s="89"/>
      <c r="G79" s="103" t="e">
        <f t="shared" si="9"/>
        <v>#N/A</v>
      </c>
      <c r="H79" s="89"/>
      <c r="I79" s="89"/>
      <c r="J79" s="87">
        <v>1000</v>
      </c>
      <c r="K79" s="103"/>
      <c r="L79" s="89"/>
      <c r="M79" s="89"/>
      <c r="N79" s="89"/>
      <c r="O79" s="89"/>
      <c r="P79" s="89"/>
      <c r="Q79" s="89">
        <v>900</v>
      </c>
      <c r="R79" s="89"/>
      <c r="S79" s="89"/>
      <c r="T79" s="103" t="e">
        <f t="shared" si="7"/>
        <v>#N/A</v>
      </c>
      <c r="U79" s="89"/>
      <c r="V79" s="103"/>
      <c r="W79" s="89" t="s">
        <v>37</v>
      </c>
      <c r="X79" s="89"/>
      <c r="Y79" s="103">
        <f t="shared" si="8"/>
        <v>0</v>
      </c>
      <c r="Z79" s="105">
        <v>12</v>
      </c>
      <c r="AA79" s="90">
        <f>'LEDGER LOAD INPUT'!E88</f>
        <v>0</v>
      </c>
      <c r="AB79" s="108">
        <f t="shared" si="5"/>
        <v>0</v>
      </c>
      <c r="AC79" s="112">
        <f t="shared" si="6"/>
        <v>0</v>
      </c>
    </row>
    <row r="80" spans="1:29">
      <c r="A80" s="89" t="s">
        <v>32</v>
      </c>
      <c r="B80" s="89" t="s">
        <v>32</v>
      </c>
      <c r="C80" s="89" t="s">
        <v>33</v>
      </c>
      <c r="D80" s="89" t="s">
        <v>33</v>
      </c>
      <c r="E80" s="89">
        <v>430000</v>
      </c>
      <c r="F80" s="89"/>
      <c r="G80" s="103" t="e">
        <f t="shared" si="9"/>
        <v>#N/A</v>
      </c>
      <c r="H80" s="89"/>
      <c r="I80" s="89"/>
      <c r="J80" s="87">
        <v>1000</v>
      </c>
      <c r="K80" s="103"/>
      <c r="L80" s="89"/>
      <c r="M80" s="89"/>
      <c r="N80" s="89"/>
      <c r="O80" s="89"/>
      <c r="P80" s="89"/>
      <c r="Q80" s="89">
        <v>100</v>
      </c>
      <c r="R80" s="89"/>
      <c r="S80" s="89"/>
      <c r="T80" s="103" t="e">
        <f t="shared" si="7"/>
        <v>#N/A</v>
      </c>
      <c r="U80" s="89"/>
      <c r="V80" s="103"/>
      <c r="W80" s="89" t="s">
        <v>37</v>
      </c>
      <c r="X80" s="89"/>
      <c r="Y80" s="103">
        <f t="shared" si="8"/>
        <v>0</v>
      </c>
      <c r="Z80" s="105">
        <v>12</v>
      </c>
      <c r="AA80" s="90">
        <f>'LEDGER LOAD INPUT'!E89</f>
        <v>0</v>
      </c>
      <c r="AB80" s="108">
        <f t="shared" si="5"/>
        <v>0</v>
      </c>
      <c r="AC80" s="112">
        <f t="shared" si="6"/>
        <v>0</v>
      </c>
    </row>
    <row r="81" spans="1:29">
      <c r="A81" s="89" t="s">
        <v>32</v>
      </c>
      <c r="B81" s="89" t="s">
        <v>32</v>
      </c>
      <c r="C81" s="89" t="s">
        <v>33</v>
      </c>
      <c r="D81" s="89" t="s">
        <v>33</v>
      </c>
      <c r="E81" s="89">
        <v>430000</v>
      </c>
      <c r="F81" s="89"/>
      <c r="G81" s="103" t="e">
        <f t="shared" si="9"/>
        <v>#N/A</v>
      </c>
      <c r="H81" s="89"/>
      <c r="I81" s="89"/>
      <c r="J81" s="87">
        <v>1000</v>
      </c>
      <c r="K81" s="103"/>
      <c r="L81" s="89"/>
      <c r="M81" s="89"/>
      <c r="N81" s="89"/>
      <c r="O81" s="89"/>
      <c r="P81" s="89"/>
      <c r="Q81" s="89" t="s">
        <v>38</v>
      </c>
      <c r="R81" s="89"/>
      <c r="S81" s="89"/>
      <c r="T81" s="103" t="e">
        <f t="shared" si="7"/>
        <v>#N/A</v>
      </c>
      <c r="U81" s="89"/>
      <c r="V81" s="103"/>
      <c r="W81" s="89" t="s">
        <v>37</v>
      </c>
      <c r="X81" s="89"/>
      <c r="Y81" s="103">
        <f t="shared" si="8"/>
        <v>0</v>
      </c>
      <c r="Z81" s="105">
        <v>12</v>
      </c>
      <c r="AA81" s="90">
        <f>'LEDGER LOAD INPUT'!E90</f>
        <v>0</v>
      </c>
      <c r="AB81" s="108">
        <f t="shared" si="5"/>
        <v>0</v>
      </c>
      <c r="AC81" s="112">
        <f t="shared" si="6"/>
        <v>0</v>
      </c>
    </row>
    <row r="82" spans="1:29">
      <c r="A82" s="89" t="s">
        <v>32</v>
      </c>
      <c r="B82" s="89" t="s">
        <v>32</v>
      </c>
      <c r="C82" s="89" t="s">
        <v>33</v>
      </c>
      <c r="D82" s="89" t="s">
        <v>33</v>
      </c>
      <c r="E82" s="89">
        <v>430000</v>
      </c>
      <c r="F82" s="89"/>
      <c r="G82" s="103" t="e">
        <f t="shared" si="9"/>
        <v>#N/A</v>
      </c>
      <c r="H82" s="89"/>
      <c r="I82" s="89"/>
      <c r="J82" s="87">
        <v>1000</v>
      </c>
      <c r="K82" s="103"/>
      <c r="L82" s="89"/>
      <c r="M82" s="89"/>
      <c r="N82" s="89"/>
      <c r="O82" s="89"/>
      <c r="P82" s="89"/>
      <c r="Q82" s="89">
        <v>610</v>
      </c>
      <c r="R82" s="89"/>
      <c r="S82" s="89"/>
      <c r="T82" s="103" t="e">
        <f t="shared" si="7"/>
        <v>#N/A</v>
      </c>
      <c r="U82" s="89"/>
      <c r="V82" s="103"/>
      <c r="W82" s="89" t="s">
        <v>37</v>
      </c>
      <c r="X82" s="89"/>
      <c r="Y82" s="103">
        <f t="shared" si="8"/>
        <v>0</v>
      </c>
      <c r="Z82" s="105">
        <v>12</v>
      </c>
      <c r="AA82" s="90">
        <f>'LEDGER LOAD INPUT'!E91</f>
        <v>0</v>
      </c>
      <c r="AB82" s="108">
        <f t="shared" si="5"/>
        <v>0</v>
      </c>
      <c r="AC82" s="112">
        <f t="shared" si="6"/>
        <v>0</v>
      </c>
    </row>
    <row r="83" spans="1:29">
      <c r="A83" s="89" t="s">
        <v>32</v>
      </c>
      <c r="B83" s="89" t="s">
        <v>32</v>
      </c>
      <c r="C83" s="89" t="s">
        <v>33</v>
      </c>
      <c r="D83" s="89" t="s">
        <v>33</v>
      </c>
      <c r="E83" s="89">
        <v>430000</v>
      </c>
      <c r="F83" s="89"/>
      <c r="G83" s="103" t="e">
        <f t="shared" si="9"/>
        <v>#N/A</v>
      </c>
      <c r="H83" s="89"/>
      <c r="I83" s="89"/>
      <c r="J83" s="87">
        <v>1000</v>
      </c>
      <c r="K83" s="103"/>
      <c r="L83" s="89"/>
      <c r="M83" s="89"/>
      <c r="N83" s="89"/>
      <c r="O83" s="89"/>
      <c r="P83" s="89"/>
      <c r="Q83" s="89">
        <v>620</v>
      </c>
      <c r="R83" s="89"/>
      <c r="S83" s="89"/>
      <c r="T83" s="103" t="e">
        <f t="shared" si="7"/>
        <v>#N/A</v>
      </c>
      <c r="U83" s="89"/>
      <c r="V83" s="103"/>
      <c r="W83" s="89" t="s">
        <v>37</v>
      </c>
      <c r="X83" s="89"/>
      <c r="Y83" s="103">
        <f t="shared" si="8"/>
        <v>0</v>
      </c>
      <c r="Z83" s="105">
        <v>12</v>
      </c>
      <c r="AA83" s="90">
        <f>'LEDGER LOAD INPUT'!E92</f>
        <v>0</v>
      </c>
      <c r="AB83" s="108">
        <f t="shared" si="5"/>
        <v>0</v>
      </c>
      <c r="AC83" s="112">
        <f t="shared" si="6"/>
        <v>0</v>
      </c>
    </row>
    <row r="84" spans="1:29">
      <c r="A84" s="89" t="s">
        <v>32</v>
      </c>
      <c r="B84" s="89" t="s">
        <v>32</v>
      </c>
      <c r="C84" s="89" t="s">
        <v>33</v>
      </c>
      <c r="D84" s="89" t="s">
        <v>33</v>
      </c>
      <c r="E84" s="89">
        <v>430000</v>
      </c>
      <c r="F84" s="89"/>
      <c r="G84" s="103" t="e">
        <f t="shared" si="9"/>
        <v>#N/A</v>
      </c>
      <c r="H84" s="89"/>
      <c r="I84" s="89"/>
      <c r="J84" s="87">
        <v>1000</v>
      </c>
      <c r="K84" s="103"/>
      <c r="L84" s="89"/>
      <c r="M84" s="89"/>
      <c r="N84" s="89"/>
      <c r="O84" s="89"/>
      <c r="P84" s="89"/>
      <c r="Q84" s="89">
        <v>900</v>
      </c>
      <c r="R84" s="89"/>
      <c r="S84" s="89"/>
      <c r="T84" s="103" t="e">
        <f t="shared" si="7"/>
        <v>#N/A</v>
      </c>
      <c r="U84" s="89"/>
      <c r="V84" s="103"/>
      <c r="W84" s="89" t="s">
        <v>37</v>
      </c>
      <c r="X84" s="89"/>
      <c r="Y84" s="103">
        <f t="shared" si="8"/>
        <v>0</v>
      </c>
      <c r="Z84" s="105">
        <v>12</v>
      </c>
      <c r="AA84" s="90">
        <f>'LEDGER LOAD INPUT'!E93</f>
        <v>0</v>
      </c>
      <c r="AB84" s="108">
        <f t="shared" si="5"/>
        <v>0</v>
      </c>
      <c r="AC84" s="112">
        <f t="shared" si="6"/>
        <v>0</v>
      </c>
    </row>
    <row r="85" spans="1:29">
      <c r="A85" s="89" t="s">
        <v>32</v>
      </c>
      <c r="B85" s="89" t="s">
        <v>32</v>
      </c>
      <c r="C85" s="89" t="s">
        <v>33</v>
      </c>
      <c r="D85" s="89" t="s">
        <v>33</v>
      </c>
      <c r="E85" s="89">
        <v>440000</v>
      </c>
      <c r="F85" s="89"/>
      <c r="G85" s="103" t="e">
        <f t="shared" si="9"/>
        <v>#N/A</v>
      </c>
      <c r="H85" s="89"/>
      <c r="I85" s="89"/>
      <c r="J85" s="87">
        <v>1000</v>
      </c>
      <c r="K85" s="103"/>
      <c r="L85" s="89"/>
      <c r="M85" s="89"/>
      <c r="N85" s="89"/>
      <c r="O85" s="89"/>
      <c r="P85" s="89"/>
      <c r="Q85" s="89">
        <v>100</v>
      </c>
      <c r="R85" s="89"/>
      <c r="S85" s="89"/>
      <c r="T85" s="103" t="e">
        <f t="shared" si="7"/>
        <v>#N/A</v>
      </c>
      <c r="U85" s="89"/>
      <c r="V85" s="103"/>
      <c r="W85" s="89" t="s">
        <v>37</v>
      </c>
      <c r="X85" s="89"/>
      <c r="Y85" s="103">
        <f t="shared" si="8"/>
        <v>0</v>
      </c>
      <c r="Z85" s="105">
        <v>12</v>
      </c>
      <c r="AA85" s="90">
        <f>'LEDGER LOAD INPUT'!E94</f>
        <v>0</v>
      </c>
      <c r="AB85" s="108">
        <f t="shared" si="5"/>
        <v>0</v>
      </c>
      <c r="AC85" s="112">
        <f t="shared" si="6"/>
        <v>0</v>
      </c>
    </row>
    <row r="86" spans="1:29">
      <c r="A86" s="89" t="s">
        <v>32</v>
      </c>
      <c r="B86" s="89" t="s">
        <v>32</v>
      </c>
      <c r="C86" s="89" t="s">
        <v>33</v>
      </c>
      <c r="D86" s="89" t="s">
        <v>33</v>
      </c>
      <c r="E86" s="89">
        <v>440000</v>
      </c>
      <c r="F86" s="89"/>
      <c r="G86" s="103" t="e">
        <f t="shared" si="9"/>
        <v>#N/A</v>
      </c>
      <c r="H86" s="89"/>
      <c r="I86" s="89"/>
      <c r="J86" s="87">
        <v>1000</v>
      </c>
      <c r="K86" s="103"/>
      <c r="L86" s="89"/>
      <c r="M86" s="89"/>
      <c r="N86" s="89"/>
      <c r="O86" s="89"/>
      <c r="P86" s="89"/>
      <c r="Q86" s="89" t="s">
        <v>38</v>
      </c>
      <c r="R86" s="89"/>
      <c r="S86" s="89"/>
      <c r="T86" s="103" t="e">
        <f t="shared" si="7"/>
        <v>#N/A</v>
      </c>
      <c r="U86" s="89"/>
      <c r="V86" s="103"/>
      <c r="W86" s="89" t="s">
        <v>37</v>
      </c>
      <c r="X86" s="89"/>
      <c r="Y86" s="103">
        <f t="shared" si="8"/>
        <v>0</v>
      </c>
      <c r="Z86" s="105">
        <v>12</v>
      </c>
      <c r="AA86" s="90">
        <f>'LEDGER LOAD INPUT'!E95</f>
        <v>0</v>
      </c>
      <c r="AB86" s="108">
        <f t="shared" si="5"/>
        <v>0</v>
      </c>
      <c r="AC86" s="112">
        <f t="shared" si="6"/>
        <v>0</v>
      </c>
    </row>
    <row r="87" spans="1:29">
      <c r="A87" s="89" t="s">
        <v>32</v>
      </c>
      <c r="B87" s="89" t="s">
        <v>32</v>
      </c>
      <c r="C87" s="89" t="s">
        <v>33</v>
      </c>
      <c r="D87" s="89" t="s">
        <v>33</v>
      </c>
      <c r="E87" s="89">
        <v>440000</v>
      </c>
      <c r="F87" s="89"/>
      <c r="G87" s="103" t="e">
        <f t="shared" si="9"/>
        <v>#N/A</v>
      </c>
      <c r="H87" s="89"/>
      <c r="I87" s="89"/>
      <c r="J87" s="87">
        <v>1000</v>
      </c>
      <c r="K87" s="103"/>
      <c r="L87" s="89"/>
      <c r="M87" s="89"/>
      <c r="N87" s="89"/>
      <c r="O87" s="89"/>
      <c r="P87" s="89"/>
      <c r="Q87" s="89">
        <v>610</v>
      </c>
      <c r="R87" s="89"/>
      <c r="S87" s="89"/>
      <c r="T87" s="103" t="e">
        <f t="shared" si="7"/>
        <v>#N/A</v>
      </c>
      <c r="U87" s="89"/>
      <c r="V87" s="103"/>
      <c r="W87" s="89" t="s">
        <v>37</v>
      </c>
      <c r="X87" s="89"/>
      <c r="Y87" s="103">
        <f t="shared" si="8"/>
        <v>0</v>
      </c>
      <c r="Z87" s="105">
        <v>12</v>
      </c>
      <c r="AA87" s="90">
        <f>'LEDGER LOAD INPUT'!E96</f>
        <v>0</v>
      </c>
      <c r="AB87" s="108">
        <f t="shared" si="5"/>
        <v>0</v>
      </c>
      <c r="AC87" s="112">
        <f t="shared" si="6"/>
        <v>0</v>
      </c>
    </row>
    <row r="88" spans="1:29">
      <c r="A88" s="89" t="s">
        <v>32</v>
      </c>
      <c r="B88" s="89" t="s">
        <v>32</v>
      </c>
      <c r="C88" s="89" t="s">
        <v>33</v>
      </c>
      <c r="D88" s="89" t="s">
        <v>33</v>
      </c>
      <c r="E88" s="89">
        <v>440000</v>
      </c>
      <c r="F88" s="89"/>
      <c r="G88" s="103" t="e">
        <f t="shared" si="9"/>
        <v>#N/A</v>
      </c>
      <c r="H88" s="89"/>
      <c r="I88" s="89"/>
      <c r="J88" s="87">
        <v>1000</v>
      </c>
      <c r="K88" s="103"/>
      <c r="L88" s="89"/>
      <c r="M88" s="89"/>
      <c r="N88" s="89"/>
      <c r="O88" s="89"/>
      <c r="P88" s="89"/>
      <c r="Q88" s="89">
        <v>620</v>
      </c>
      <c r="R88" s="89"/>
      <c r="S88" s="89"/>
      <c r="T88" s="103" t="e">
        <f t="shared" si="7"/>
        <v>#N/A</v>
      </c>
      <c r="U88" s="89"/>
      <c r="V88" s="103"/>
      <c r="W88" s="89" t="s">
        <v>37</v>
      </c>
      <c r="X88" s="89"/>
      <c r="Y88" s="103">
        <f t="shared" si="8"/>
        <v>0</v>
      </c>
      <c r="Z88" s="105">
        <v>12</v>
      </c>
      <c r="AA88" s="90">
        <f>'LEDGER LOAD INPUT'!E97</f>
        <v>0</v>
      </c>
      <c r="AB88" s="108">
        <f t="shared" si="5"/>
        <v>0</v>
      </c>
      <c r="AC88" s="112">
        <f t="shared" si="6"/>
        <v>0</v>
      </c>
    </row>
    <row r="89" spans="1:29">
      <c r="A89" s="89" t="s">
        <v>32</v>
      </c>
      <c r="B89" s="89" t="s">
        <v>32</v>
      </c>
      <c r="C89" s="89" t="s">
        <v>33</v>
      </c>
      <c r="D89" s="89" t="s">
        <v>33</v>
      </c>
      <c r="E89" s="89">
        <v>440000</v>
      </c>
      <c r="F89" s="89"/>
      <c r="G89" s="103" t="e">
        <f t="shared" si="9"/>
        <v>#N/A</v>
      </c>
      <c r="H89" s="89"/>
      <c r="I89" s="89"/>
      <c r="J89" s="87">
        <v>1000</v>
      </c>
      <c r="K89" s="103"/>
      <c r="L89" s="89"/>
      <c r="M89" s="89"/>
      <c r="N89" s="89"/>
      <c r="O89" s="89"/>
      <c r="P89" s="89"/>
      <c r="Q89" s="89">
        <v>900</v>
      </c>
      <c r="R89" s="89"/>
      <c r="S89" s="89"/>
      <c r="T89" s="103" t="e">
        <f t="shared" si="7"/>
        <v>#N/A</v>
      </c>
      <c r="U89" s="89"/>
      <c r="V89" s="103"/>
      <c r="W89" s="89" t="s">
        <v>37</v>
      </c>
      <c r="X89" s="89"/>
      <c r="Y89" s="103">
        <f t="shared" si="8"/>
        <v>0</v>
      </c>
      <c r="Z89" s="105">
        <v>12</v>
      </c>
      <c r="AA89" s="90">
        <f>'LEDGER LOAD INPUT'!E98</f>
        <v>0</v>
      </c>
      <c r="AB89" s="108">
        <f t="shared" si="5"/>
        <v>0</v>
      </c>
      <c r="AC89" s="112">
        <f t="shared" si="6"/>
        <v>0</v>
      </c>
    </row>
    <row r="90" spans="1:29">
      <c r="A90" s="89" t="s">
        <v>32</v>
      </c>
      <c r="B90" s="89" t="s">
        <v>32</v>
      </c>
      <c r="C90" s="89" t="s">
        <v>33</v>
      </c>
      <c r="D90" s="89" t="s">
        <v>33</v>
      </c>
      <c r="E90" s="89">
        <v>450000</v>
      </c>
      <c r="F90" s="89"/>
      <c r="G90" s="103" t="e">
        <f t="shared" si="9"/>
        <v>#N/A</v>
      </c>
      <c r="H90" s="89"/>
      <c r="I90" s="89"/>
      <c r="J90" s="87">
        <v>1000</v>
      </c>
      <c r="K90" s="103"/>
      <c r="L90" s="89"/>
      <c r="M90" s="89"/>
      <c r="N90" s="89"/>
      <c r="O90" s="89"/>
      <c r="P90" s="89"/>
      <c r="Q90" s="89">
        <v>100</v>
      </c>
      <c r="R90" s="89"/>
      <c r="S90" s="89"/>
      <c r="T90" s="103" t="e">
        <f t="shared" si="7"/>
        <v>#N/A</v>
      </c>
      <c r="U90" s="89"/>
      <c r="V90" s="103"/>
      <c r="W90" s="89" t="s">
        <v>37</v>
      </c>
      <c r="X90" s="89"/>
      <c r="Y90" s="103">
        <f t="shared" si="8"/>
        <v>0</v>
      </c>
      <c r="Z90" s="105">
        <v>12</v>
      </c>
      <c r="AA90" s="90">
        <f>'LEDGER LOAD INPUT'!E99</f>
        <v>0</v>
      </c>
      <c r="AB90" s="108">
        <f t="shared" si="5"/>
        <v>0</v>
      </c>
      <c r="AC90" s="112">
        <f t="shared" si="6"/>
        <v>0</v>
      </c>
    </row>
    <row r="91" spans="1:29">
      <c r="A91" s="89" t="s">
        <v>32</v>
      </c>
      <c r="B91" s="89" t="s">
        <v>32</v>
      </c>
      <c r="C91" s="89" t="s">
        <v>33</v>
      </c>
      <c r="D91" s="89" t="s">
        <v>33</v>
      </c>
      <c r="E91" s="89">
        <v>450000</v>
      </c>
      <c r="F91" s="89"/>
      <c r="G91" s="103" t="e">
        <f t="shared" si="9"/>
        <v>#N/A</v>
      </c>
      <c r="H91" s="89"/>
      <c r="I91" s="89"/>
      <c r="J91" s="87">
        <v>1000</v>
      </c>
      <c r="K91" s="103"/>
      <c r="L91" s="89"/>
      <c r="M91" s="89"/>
      <c r="N91" s="89"/>
      <c r="O91" s="89"/>
      <c r="P91" s="89"/>
      <c r="Q91" s="89" t="s">
        <v>38</v>
      </c>
      <c r="R91" s="89"/>
      <c r="S91" s="89"/>
      <c r="T91" s="103" t="e">
        <f t="shared" si="7"/>
        <v>#N/A</v>
      </c>
      <c r="U91" s="89"/>
      <c r="V91" s="103"/>
      <c r="W91" s="89" t="s">
        <v>37</v>
      </c>
      <c r="X91" s="89"/>
      <c r="Y91" s="103">
        <f t="shared" si="8"/>
        <v>0</v>
      </c>
      <c r="Z91" s="105">
        <v>12</v>
      </c>
      <c r="AA91" s="90">
        <f>'LEDGER LOAD INPUT'!E100</f>
        <v>0</v>
      </c>
      <c r="AB91" s="108">
        <f t="shared" si="5"/>
        <v>0</v>
      </c>
      <c r="AC91" s="112">
        <f t="shared" si="6"/>
        <v>0</v>
      </c>
    </row>
    <row r="92" spans="1:29">
      <c r="A92" s="89" t="s">
        <v>32</v>
      </c>
      <c r="B92" s="89" t="s">
        <v>32</v>
      </c>
      <c r="C92" s="89" t="s">
        <v>33</v>
      </c>
      <c r="D92" s="89" t="s">
        <v>33</v>
      </c>
      <c r="E92" s="89">
        <v>450000</v>
      </c>
      <c r="F92" s="89"/>
      <c r="G92" s="103" t="e">
        <f t="shared" si="9"/>
        <v>#N/A</v>
      </c>
      <c r="H92" s="89"/>
      <c r="I92" s="89"/>
      <c r="J92" s="87">
        <v>1000</v>
      </c>
      <c r="K92" s="103"/>
      <c r="L92" s="89"/>
      <c r="M92" s="89"/>
      <c r="N92" s="89"/>
      <c r="O92" s="89"/>
      <c r="P92" s="89"/>
      <c r="Q92" s="89">
        <v>610</v>
      </c>
      <c r="R92" s="89"/>
      <c r="S92" s="89"/>
      <c r="T92" s="103" t="e">
        <f t="shared" si="7"/>
        <v>#N/A</v>
      </c>
      <c r="U92" s="89"/>
      <c r="V92" s="103"/>
      <c r="W92" s="89" t="s">
        <v>37</v>
      </c>
      <c r="X92" s="89"/>
      <c r="Y92" s="103">
        <f t="shared" si="8"/>
        <v>0</v>
      </c>
      <c r="Z92" s="105">
        <v>12</v>
      </c>
      <c r="AA92" s="90">
        <f>'LEDGER LOAD INPUT'!E101</f>
        <v>0</v>
      </c>
      <c r="AB92" s="108">
        <f t="shared" si="5"/>
        <v>0</v>
      </c>
      <c r="AC92" s="112">
        <f t="shared" si="6"/>
        <v>0</v>
      </c>
    </row>
    <row r="93" spans="1:29">
      <c r="A93" s="89" t="s">
        <v>32</v>
      </c>
      <c r="B93" s="89" t="s">
        <v>32</v>
      </c>
      <c r="C93" s="89" t="s">
        <v>33</v>
      </c>
      <c r="D93" s="89" t="s">
        <v>33</v>
      </c>
      <c r="E93" s="89">
        <v>450000</v>
      </c>
      <c r="F93" s="89"/>
      <c r="G93" s="103" t="e">
        <f t="shared" si="9"/>
        <v>#N/A</v>
      </c>
      <c r="H93" s="89"/>
      <c r="I93" s="89"/>
      <c r="J93" s="87">
        <v>1000</v>
      </c>
      <c r="K93" s="103"/>
      <c r="L93" s="89"/>
      <c r="M93" s="89"/>
      <c r="N93" s="89"/>
      <c r="O93" s="89"/>
      <c r="P93" s="89"/>
      <c r="Q93" s="89">
        <v>620</v>
      </c>
      <c r="R93" s="89"/>
      <c r="S93" s="89"/>
      <c r="T93" s="103" t="e">
        <f t="shared" si="7"/>
        <v>#N/A</v>
      </c>
      <c r="U93" s="89"/>
      <c r="V93" s="103"/>
      <c r="W93" s="89" t="s">
        <v>37</v>
      </c>
      <c r="X93" s="89"/>
      <c r="Y93" s="103">
        <f t="shared" si="8"/>
        <v>0</v>
      </c>
      <c r="Z93" s="105">
        <v>12</v>
      </c>
      <c r="AA93" s="90">
        <f>'LEDGER LOAD INPUT'!E102</f>
        <v>0</v>
      </c>
      <c r="AB93" s="108">
        <f t="shared" si="5"/>
        <v>0</v>
      </c>
      <c r="AC93" s="112">
        <f t="shared" si="6"/>
        <v>0</v>
      </c>
    </row>
    <row r="94" spans="1:29">
      <c r="A94" s="89" t="s">
        <v>32</v>
      </c>
      <c r="B94" s="89" t="s">
        <v>32</v>
      </c>
      <c r="C94" s="89" t="s">
        <v>33</v>
      </c>
      <c r="D94" s="89" t="s">
        <v>33</v>
      </c>
      <c r="E94" s="89">
        <v>450000</v>
      </c>
      <c r="F94" s="89"/>
      <c r="G94" s="103" t="e">
        <f t="shared" si="9"/>
        <v>#N/A</v>
      </c>
      <c r="H94" s="89"/>
      <c r="I94" s="89"/>
      <c r="J94" s="87">
        <v>1000</v>
      </c>
      <c r="K94" s="103"/>
      <c r="L94" s="89"/>
      <c r="M94" s="89"/>
      <c r="N94" s="89"/>
      <c r="O94" s="89"/>
      <c r="P94" s="89"/>
      <c r="Q94" s="89">
        <v>900</v>
      </c>
      <c r="R94" s="89"/>
      <c r="S94" s="89"/>
      <c r="T94" s="103" t="e">
        <f t="shared" si="7"/>
        <v>#N/A</v>
      </c>
      <c r="U94" s="89"/>
      <c r="V94" s="103"/>
      <c r="W94" s="89" t="s">
        <v>37</v>
      </c>
      <c r="X94" s="89"/>
      <c r="Y94" s="103">
        <f t="shared" si="8"/>
        <v>0</v>
      </c>
      <c r="Z94" s="105">
        <v>12</v>
      </c>
      <c r="AA94" s="90">
        <f>'LEDGER LOAD INPUT'!E103</f>
        <v>0</v>
      </c>
      <c r="AB94" s="108">
        <f t="shared" si="5"/>
        <v>0</v>
      </c>
      <c r="AC94" s="112">
        <f t="shared" si="6"/>
        <v>0</v>
      </c>
    </row>
    <row r="95" spans="1:29">
      <c r="A95" s="89" t="s">
        <v>32</v>
      </c>
      <c r="B95" s="89" t="s">
        <v>32</v>
      </c>
      <c r="C95" s="89" t="s">
        <v>33</v>
      </c>
      <c r="D95" s="89" t="s">
        <v>33</v>
      </c>
      <c r="E95" s="89">
        <v>460000</v>
      </c>
      <c r="F95" s="89"/>
      <c r="G95" s="103" t="e">
        <f t="shared" si="9"/>
        <v>#N/A</v>
      </c>
      <c r="H95" s="89"/>
      <c r="I95" s="89"/>
      <c r="J95" s="87">
        <v>1000</v>
      </c>
      <c r="K95" s="103"/>
      <c r="L95" s="89"/>
      <c r="M95" s="89"/>
      <c r="N95" s="89"/>
      <c r="O95" s="89"/>
      <c r="P95" s="89"/>
      <c r="Q95" s="89">
        <v>100</v>
      </c>
      <c r="R95" s="89"/>
      <c r="S95" s="89"/>
      <c r="T95" s="103" t="e">
        <f t="shared" si="7"/>
        <v>#N/A</v>
      </c>
      <c r="U95" s="89"/>
      <c r="V95" s="103"/>
      <c r="W95" s="89" t="s">
        <v>37</v>
      </c>
      <c r="X95" s="89"/>
      <c r="Y95" s="103">
        <f t="shared" si="8"/>
        <v>0</v>
      </c>
      <c r="Z95" s="105">
        <v>12</v>
      </c>
      <c r="AA95" s="90">
        <f>'LEDGER LOAD INPUT'!E104</f>
        <v>0</v>
      </c>
      <c r="AB95" s="108">
        <f t="shared" si="5"/>
        <v>0</v>
      </c>
      <c r="AC95" s="112">
        <f t="shared" si="6"/>
        <v>0</v>
      </c>
    </row>
    <row r="96" spans="1:29">
      <c r="A96" s="89" t="s">
        <v>32</v>
      </c>
      <c r="B96" s="89" t="s">
        <v>32</v>
      </c>
      <c r="C96" s="89" t="s">
        <v>33</v>
      </c>
      <c r="D96" s="89" t="s">
        <v>33</v>
      </c>
      <c r="E96" s="89">
        <v>460000</v>
      </c>
      <c r="F96" s="89"/>
      <c r="G96" s="103" t="e">
        <f t="shared" si="9"/>
        <v>#N/A</v>
      </c>
      <c r="H96" s="89"/>
      <c r="I96" s="89"/>
      <c r="J96" s="87">
        <v>1000</v>
      </c>
      <c r="K96" s="103"/>
      <c r="L96" s="89"/>
      <c r="M96" s="89"/>
      <c r="N96" s="89"/>
      <c r="O96" s="89"/>
      <c r="P96" s="89"/>
      <c r="Q96" s="89" t="s">
        <v>38</v>
      </c>
      <c r="R96" s="89"/>
      <c r="S96" s="89"/>
      <c r="T96" s="103" t="e">
        <f t="shared" si="7"/>
        <v>#N/A</v>
      </c>
      <c r="U96" s="89"/>
      <c r="V96" s="103"/>
      <c r="W96" s="89" t="s">
        <v>37</v>
      </c>
      <c r="X96" s="89"/>
      <c r="Y96" s="103">
        <f t="shared" si="8"/>
        <v>0</v>
      </c>
      <c r="Z96" s="105">
        <v>12</v>
      </c>
      <c r="AA96" s="90">
        <f>'LEDGER LOAD INPUT'!E105</f>
        <v>0</v>
      </c>
      <c r="AB96" s="108">
        <f t="shared" si="5"/>
        <v>0</v>
      </c>
      <c r="AC96" s="112">
        <f t="shared" si="6"/>
        <v>0</v>
      </c>
    </row>
    <row r="97" spans="1:29">
      <c r="A97" s="89" t="s">
        <v>32</v>
      </c>
      <c r="B97" s="89" t="s">
        <v>32</v>
      </c>
      <c r="C97" s="89" t="s">
        <v>33</v>
      </c>
      <c r="D97" s="89" t="s">
        <v>33</v>
      </c>
      <c r="E97" s="89">
        <v>460000</v>
      </c>
      <c r="F97" s="89"/>
      <c r="G97" s="103" t="e">
        <f t="shared" si="9"/>
        <v>#N/A</v>
      </c>
      <c r="H97" s="89"/>
      <c r="I97" s="89"/>
      <c r="J97" s="87">
        <v>1000</v>
      </c>
      <c r="K97" s="103"/>
      <c r="L97" s="89"/>
      <c r="M97" s="89"/>
      <c r="N97" s="89"/>
      <c r="O97" s="89"/>
      <c r="P97" s="89"/>
      <c r="Q97" s="89">
        <v>610</v>
      </c>
      <c r="R97" s="89"/>
      <c r="S97" s="89"/>
      <c r="T97" s="103" t="e">
        <f t="shared" si="7"/>
        <v>#N/A</v>
      </c>
      <c r="U97" s="89"/>
      <c r="V97" s="103"/>
      <c r="W97" s="89" t="s">
        <v>37</v>
      </c>
      <c r="X97" s="89"/>
      <c r="Y97" s="103">
        <f t="shared" si="8"/>
        <v>0</v>
      </c>
      <c r="Z97" s="105">
        <v>12</v>
      </c>
      <c r="AA97" s="90">
        <f>'LEDGER LOAD INPUT'!E106</f>
        <v>0</v>
      </c>
      <c r="AB97" s="108">
        <f t="shared" si="5"/>
        <v>0</v>
      </c>
      <c r="AC97" s="112">
        <f t="shared" si="6"/>
        <v>0</v>
      </c>
    </row>
    <row r="98" spans="1:29">
      <c r="A98" s="89" t="s">
        <v>32</v>
      </c>
      <c r="B98" s="89" t="s">
        <v>32</v>
      </c>
      <c r="C98" s="89" t="s">
        <v>33</v>
      </c>
      <c r="D98" s="89" t="s">
        <v>33</v>
      </c>
      <c r="E98" s="89">
        <v>460000</v>
      </c>
      <c r="F98" s="89"/>
      <c r="G98" s="103" t="e">
        <f t="shared" si="9"/>
        <v>#N/A</v>
      </c>
      <c r="H98" s="89"/>
      <c r="I98" s="89"/>
      <c r="J98" s="87">
        <v>1000</v>
      </c>
      <c r="K98" s="103"/>
      <c r="L98" s="89"/>
      <c r="M98" s="89"/>
      <c r="N98" s="89"/>
      <c r="O98" s="89"/>
      <c r="P98" s="89"/>
      <c r="Q98" s="89">
        <v>620</v>
      </c>
      <c r="R98" s="89"/>
      <c r="S98" s="89"/>
      <c r="T98" s="103" t="e">
        <f t="shared" si="7"/>
        <v>#N/A</v>
      </c>
      <c r="U98" s="89"/>
      <c r="V98" s="103"/>
      <c r="W98" s="89" t="s">
        <v>37</v>
      </c>
      <c r="X98" s="89"/>
      <c r="Y98" s="103">
        <f t="shared" si="8"/>
        <v>0</v>
      </c>
      <c r="Z98" s="105">
        <v>12</v>
      </c>
      <c r="AA98" s="90">
        <f>'LEDGER LOAD INPUT'!E107</f>
        <v>0</v>
      </c>
      <c r="AB98" s="108">
        <f t="shared" si="5"/>
        <v>0</v>
      </c>
      <c r="AC98" s="112">
        <f t="shared" si="6"/>
        <v>0</v>
      </c>
    </row>
    <row r="99" spans="1:29">
      <c r="A99" s="89" t="s">
        <v>32</v>
      </c>
      <c r="B99" s="89" t="s">
        <v>32</v>
      </c>
      <c r="C99" s="89" t="s">
        <v>33</v>
      </c>
      <c r="D99" s="89" t="s">
        <v>33</v>
      </c>
      <c r="E99" s="89">
        <v>460000</v>
      </c>
      <c r="F99" s="89"/>
      <c r="G99" s="103" t="e">
        <f t="shared" si="9"/>
        <v>#N/A</v>
      </c>
      <c r="H99" s="89"/>
      <c r="I99" s="89"/>
      <c r="J99" s="87">
        <v>1000</v>
      </c>
      <c r="K99" s="103"/>
      <c r="L99" s="89"/>
      <c r="M99" s="89"/>
      <c r="N99" s="89"/>
      <c r="O99" s="89"/>
      <c r="P99" s="89"/>
      <c r="Q99" s="89">
        <v>900</v>
      </c>
      <c r="R99" s="89"/>
      <c r="S99" s="89"/>
      <c r="T99" s="103" t="e">
        <f t="shared" si="7"/>
        <v>#N/A</v>
      </c>
      <c r="U99" s="89"/>
      <c r="V99" s="103"/>
      <c r="W99" s="89" t="s">
        <v>37</v>
      </c>
      <c r="X99" s="89"/>
      <c r="Y99" s="103">
        <f t="shared" si="8"/>
        <v>0</v>
      </c>
      <c r="Z99" s="105">
        <v>12</v>
      </c>
      <c r="AA99" s="90">
        <f>'LEDGER LOAD INPUT'!E108</f>
        <v>0</v>
      </c>
      <c r="AB99" s="108">
        <f t="shared" si="5"/>
        <v>0</v>
      </c>
      <c r="AC99" s="112">
        <f t="shared" si="6"/>
        <v>0</v>
      </c>
    </row>
    <row r="100" spans="1:29">
      <c r="A100" s="89" t="s">
        <v>32</v>
      </c>
      <c r="B100" s="89" t="s">
        <v>32</v>
      </c>
      <c r="C100" s="89" t="s">
        <v>33</v>
      </c>
      <c r="D100" s="89" t="s">
        <v>33</v>
      </c>
      <c r="E100" s="89">
        <v>470000</v>
      </c>
      <c r="F100" s="89"/>
      <c r="G100" s="103" t="e">
        <f t="shared" si="9"/>
        <v>#N/A</v>
      </c>
      <c r="H100" s="89"/>
      <c r="I100" s="89"/>
      <c r="J100" s="87">
        <v>1000</v>
      </c>
      <c r="K100" s="103"/>
      <c r="L100" s="89"/>
      <c r="M100" s="89"/>
      <c r="N100" s="89"/>
      <c r="O100" s="89"/>
      <c r="P100" s="89"/>
      <c r="Q100" s="89">
        <v>100</v>
      </c>
      <c r="R100" s="89"/>
      <c r="S100" s="89"/>
      <c r="T100" s="103" t="e">
        <f t="shared" si="7"/>
        <v>#N/A</v>
      </c>
      <c r="U100" s="89"/>
      <c r="V100" s="103"/>
      <c r="W100" s="89" t="s">
        <v>37</v>
      </c>
      <c r="X100" s="89"/>
      <c r="Y100" s="103">
        <f t="shared" si="8"/>
        <v>0</v>
      </c>
      <c r="Z100" s="105">
        <v>12</v>
      </c>
      <c r="AA100" s="90">
        <f>'LEDGER LOAD INPUT'!E109</f>
        <v>0</v>
      </c>
      <c r="AB100" s="108">
        <f t="shared" si="5"/>
        <v>0</v>
      </c>
      <c r="AC100" s="112">
        <f t="shared" si="6"/>
        <v>0</v>
      </c>
    </row>
    <row r="101" spans="1:29">
      <c r="A101" s="89" t="s">
        <v>32</v>
      </c>
      <c r="B101" s="89" t="s">
        <v>32</v>
      </c>
      <c r="C101" s="89" t="s">
        <v>33</v>
      </c>
      <c r="D101" s="89" t="s">
        <v>33</v>
      </c>
      <c r="E101" s="89">
        <v>470000</v>
      </c>
      <c r="F101" s="89"/>
      <c r="G101" s="103" t="e">
        <f t="shared" si="9"/>
        <v>#N/A</v>
      </c>
      <c r="H101" s="89"/>
      <c r="I101" s="89"/>
      <c r="J101" s="87">
        <v>1000</v>
      </c>
      <c r="K101" s="103"/>
      <c r="L101" s="89"/>
      <c r="M101" s="89"/>
      <c r="N101" s="89"/>
      <c r="O101" s="89"/>
      <c r="P101" s="89"/>
      <c r="Q101" s="89" t="s">
        <v>38</v>
      </c>
      <c r="R101" s="89"/>
      <c r="S101" s="89"/>
      <c r="T101" s="103" t="e">
        <f t="shared" si="7"/>
        <v>#N/A</v>
      </c>
      <c r="U101" s="89"/>
      <c r="V101" s="103"/>
      <c r="W101" s="89" t="s">
        <v>37</v>
      </c>
      <c r="X101" s="89"/>
      <c r="Y101" s="103">
        <f t="shared" si="8"/>
        <v>0</v>
      </c>
      <c r="Z101" s="105">
        <v>12</v>
      </c>
      <c r="AA101" s="90">
        <f>'LEDGER LOAD INPUT'!E110</f>
        <v>0</v>
      </c>
      <c r="AB101" s="108">
        <f t="shared" si="5"/>
        <v>0</v>
      </c>
      <c r="AC101" s="112">
        <f t="shared" si="6"/>
        <v>0</v>
      </c>
    </row>
    <row r="102" spans="1:29">
      <c r="A102" s="89" t="s">
        <v>32</v>
      </c>
      <c r="B102" s="89" t="s">
        <v>32</v>
      </c>
      <c r="C102" s="89" t="s">
        <v>33</v>
      </c>
      <c r="D102" s="89" t="s">
        <v>33</v>
      </c>
      <c r="E102" s="89">
        <v>470000</v>
      </c>
      <c r="F102" s="89"/>
      <c r="G102" s="103" t="e">
        <f t="shared" si="9"/>
        <v>#N/A</v>
      </c>
      <c r="H102" s="89"/>
      <c r="I102" s="89"/>
      <c r="J102" s="87">
        <v>1000</v>
      </c>
      <c r="K102" s="103"/>
      <c r="L102" s="89"/>
      <c r="M102" s="89"/>
      <c r="N102" s="89"/>
      <c r="O102" s="89"/>
      <c r="P102" s="89"/>
      <c r="Q102" s="89">
        <v>610</v>
      </c>
      <c r="R102" s="89"/>
      <c r="S102" s="89"/>
      <c r="T102" s="103" t="e">
        <f t="shared" si="7"/>
        <v>#N/A</v>
      </c>
      <c r="U102" s="89"/>
      <c r="V102" s="103"/>
      <c r="W102" s="89" t="s">
        <v>37</v>
      </c>
      <c r="X102" s="89"/>
      <c r="Y102" s="103">
        <f t="shared" si="8"/>
        <v>0</v>
      </c>
      <c r="Z102" s="105">
        <v>12</v>
      </c>
      <c r="AA102" s="90">
        <f>'LEDGER LOAD INPUT'!E111</f>
        <v>0</v>
      </c>
      <c r="AB102" s="108">
        <f t="shared" si="5"/>
        <v>0</v>
      </c>
      <c r="AC102" s="112">
        <f t="shared" si="6"/>
        <v>0</v>
      </c>
    </row>
    <row r="103" spans="1:29">
      <c r="A103" s="89" t="s">
        <v>32</v>
      </c>
      <c r="B103" s="89" t="s">
        <v>32</v>
      </c>
      <c r="C103" s="89" t="s">
        <v>33</v>
      </c>
      <c r="D103" s="89" t="s">
        <v>33</v>
      </c>
      <c r="E103" s="89">
        <v>470000</v>
      </c>
      <c r="F103" s="89"/>
      <c r="G103" s="103" t="e">
        <f t="shared" si="9"/>
        <v>#N/A</v>
      </c>
      <c r="H103" s="89"/>
      <c r="I103" s="89"/>
      <c r="J103" s="87">
        <v>1000</v>
      </c>
      <c r="K103" s="103"/>
      <c r="L103" s="89"/>
      <c r="M103" s="89"/>
      <c r="N103" s="89"/>
      <c r="O103" s="89"/>
      <c r="P103" s="89"/>
      <c r="Q103" s="89">
        <v>620</v>
      </c>
      <c r="R103" s="89"/>
      <c r="S103" s="89"/>
      <c r="T103" s="103" t="e">
        <f t="shared" si="7"/>
        <v>#N/A</v>
      </c>
      <c r="U103" s="89"/>
      <c r="V103" s="103"/>
      <c r="W103" s="89" t="s">
        <v>37</v>
      </c>
      <c r="X103" s="89"/>
      <c r="Y103" s="103">
        <f t="shared" si="8"/>
        <v>0</v>
      </c>
      <c r="Z103" s="105">
        <v>12</v>
      </c>
      <c r="AA103" s="90">
        <f>'LEDGER LOAD INPUT'!E112</f>
        <v>0</v>
      </c>
      <c r="AB103" s="108">
        <f t="shared" si="5"/>
        <v>0</v>
      </c>
      <c r="AC103" s="112">
        <f t="shared" si="6"/>
        <v>0</v>
      </c>
    </row>
    <row r="104" spans="1:29">
      <c r="A104" s="89" t="s">
        <v>32</v>
      </c>
      <c r="B104" s="89" t="s">
        <v>32</v>
      </c>
      <c r="C104" s="89" t="s">
        <v>33</v>
      </c>
      <c r="D104" s="89" t="s">
        <v>33</v>
      </c>
      <c r="E104" s="89">
        <v>470000</v>
      </c>
      <c r="F104" s="89"/>
      <c r="G104" s="103" t="e">
        <f t="shared" si="9"/>
        <v>#N/A</v>
      </c>
      <c r="H104" s="89"/>
      <c r="I104" s="89"/>
      <c r="J104" s="87">
        <v>1000</v>
      </c>
      <c r="K104" s="103"/>
      <c r="L104" s="89"/>
      <c r="M104" s="89"/>
      <c r="N104" s="89"/>
      <c r="O104" s="89"/>
      <c r="P104" s="89"/>
      <c r="Q104" s="89">
        <v>900</v>
      </c>
      <c r="R104" s="89"/>
      <c r="S104" s="89"/>
      <c r="T104" s="103" t="e">
        <f t="shared" si="7"/>
        <v>#N/A</v>
      </c>
      <c r="U104" s="89"/>
      <c r="V104" s="103"/>
      <c r="W104" s="89" t="s">
        <v>37</v>
      </c>
      <c r="X104" s="89"/>
      <c r="Y104" s="103">
        <f t="shared" si="8"/>
        <v>0</v>
      </c>
      <c r="Z104" s="105">
        <v>12</v>
      </c>
      <c r="AA104" s="90">
        <f>'LEDGER LOAD INPUT'!E113</f>
        <v>0</v>
      </c>
      <c r="AB104" s="108">
        <f t="shared" si="5"/>
        <v>0</v>
      </c>
      <c r="AC104" s="112">
        <f t="shared" si="6"/>
        <v>0</v>
      </c>
    </row>
    <row r="105" spans="1:29">
      <c r="A105" s="89" t="s">
        <v>32</v>
      </c>
      <c r="B105" s="89" t="s">
        <v>32</v>
      </c>
      <c r="C105" s="89" t="s">
        <v>33</v>
      </c>
      <c r="D105" s="89" t="s">
        <v>33</v>
      </c>
      <c r="E105" s="89">
        <v>480000</v>
      </c>
      <c r="F105" s="89"/>
      <c r="G105" s="103" t="e">
        <f t="shared" si="9"/>
        <v>#N/A</v>
      </c>
      <c r="H105" s="89"/>
      <c r="I105" s="89"/>
      <c r="J105" s="87">
        <v>1000</v>
      </c>
      <c r="K105" s="103"/>
      <c r="L105" s="89"/>
      <c r="M105" s="89"/>
      <c r="N105" s="89"/>
      <c r="O105" s="89"/>
      <c r="P105" s="89"/>
      <c r="Q105" s="89">
        <v>100</v>
      </c>
      <c r="R105" s="89"/>
      <c r="S105" s="89"/>
      <c r="T105" s="103" t="e">
        <f t="shared" si="7"/>
        <v>#N/A</v>
      </c>
      <c r="U105" s="89"/>
      <c r="V105" s="103"/>
      <c r="W105" s="89" t="s">
        <v>37</v>
      </c>
      <c r="X105" s="89"/>
      <c r="Y105" s="103">
        <f t="shared" si="8"/>
        <v>0</v>
      </c>
      <c r="Z105" s="105">
        <v>12</v>
      </c>
      <c r="AA105" s="90">
        <f>'LEDGER LOAD INPUT'!E114</f>
        <v>0</v>
      </c>
      <c r="AB105" s="108">
        <f t="shared" si="5"/>
        <v>0</v>
      </c>
      <c r="AC105" s="112">
        <f t="shared" si="6"/>
        <v>0</v>
      </c>
    </row>
    <row r="106" spans="1:29">
      <c r="A106" s="89" t="s">
        <v>32</v>
      </c>
      <c r="B106" s="89" t="s">
        <v>32</v>
      </c>
      <c r="C106" s="89" t="s">
        <v>33</v>
      </c>
      <c r="D106" s="89" t="s">
        <v>33</v>
      </c>
      <c r="E106" s="89">
        <v>480000</v>
      </c>
      <c r="F106" s="89"/>
      <c r="G106" s="103" t="e">
        <f t="shared" si="9"/>
        <v>#N/A</v>
      </c>
      <c r="H106" s="89"/>
      <c r="I106" s="89"/>
      <c r="J106" s="87">
        <v>1000</v>
      </c>
      <c r="K106" s="103"/>
      <c r="L106" s="89"/>
      <c r="M106" s="89"/>
      <c r="N106" s="89"/>
      <c r="O106" s="89"/>
      <c r="P106" s="89"/>
      <c r="Q106" s="89" t="s">
        <v>38</v>
      </c>
      <c r="R106" s="89"/>
      <c r="S106" s="89"/>
      <c r="T106" s="103" t="e">
        <f t="shared" si="7"/>
        <v>#N/A</v>
      </c>
      <c r="U106" s="89"/>
      <c r="V106" s="103"/>
      <c r="W106" s="89" t="s">
        <v>37</v>
      </c>
      <c r="X106" s="89"/>
      <c r="Y106" s="103">
        <f t="shared" si="8"/>
        <v>0</v>
      </c>
      <c r="Z106" s="105">
        <v>12</v>
      </c>
      <c r="AA106" s="90">
        <f>'LEDGER LOAD INPUT'!E115</f>
        <v>0</v>
      </c>
      <c r="AB106" s="108">
        <f t="shared" si="5"/>
        <v>0</v>
      </c>
      <c r="AC106" s="112">
        <f t="shared" si="6"/>
        <v>0</v>
      </c>
    </row>
    <row r="107" spans="1:29">
      <c r="A107" s="89" t="s">
        <v>32</v>
      </c>
      <c r="B107" s="89" t="s">
        <v>32</v>
      </c>
      <c r="C107" s="89" t="s">
        <v>33</v>
      </c>
      <c r="D107" s="89" t="s">
        <v>33</v>
      </c>
      <c r="E107" s="89">
        <v>480000</v>
      </c>
      <c r="F107" s="89"/>
      <c r="G107" s="103" t="e">
        <f t="shared" si="9"/>
        <v>#N/A</v>
      </c>
      <c r="H107" s="89"/>
      <c r="I107" s="89"/>
      <c r="J107" s="87">
        <v>1000</v>
      </c>
      <c r="K107" s="103"/>
      <c r="L107" s="89"/>
      <c r="M107" s="89"/>
      <c r="N107" s="89"/>
      <c r="O107" s="89"/>
      <c r="P107" s="89"/>
      <c r="Q107" s="89">
        <v>610</v>
      </c>
      <c r="R107" s="89"/>
      <c r="S107" s="89"/>
      <c r="T107" s="103" t="e">
        <f t="shared" si="7"/>
        <v>#N/A</v>
      </c>
      <c r="U107" s="89"/>
      <c r="V107" s="103"/>
      <c r="W107" s="89" t="s">
        <v>37</v>
      </c>
      <c r="X107" s="89"/>
      <c r="Y107" s="103">
        <f t="shared" si="8"/>
        <v>0</v>
      </c>
      <c r="Z107" s="105">
        <v>12</v>
      </c>
      <c r="AA107" s="90">
        <f>'LEDGER LOAD INPUT'!E116</f>
        <v>0</v>
      </c>
      <c r="AB107" s="108">
        <f t="shared" si="5"/>
        <v>0</v>
      </c>
      <c r="AC107" s="112">
        <f t="shared" si="6"/>
        <v>0</v>
      </c>
    </row>
    <row r="108" spans="1:29">
      <c r="A108" s="89" t="s">
        <v>32</v>
      </c>
      <c r="B108" s="89" t="s">
        <v>32</v>
      </c>
      <c r="C108" s="89" t="s">
        <v>33</v>
      </c>
      <c r="D108" s="89" t="s">
        <v>33</v>
      </c>
      <c r="E108" s="89">
        <v>480000</v>
      </c>
      <c r="F108" s="89"/>
      <c r="G108" s="103" t="e">
        <f t="shared" si="9"/>
        <v>#N/A</v>
      </c>
      <c r="H108" s="89"/>
      <c r="I108" s="89"/>
      <c r="J108" s="87">
        <v>1000</v>
      </c>
      <c r="K108" s="103"/>
      <c r="L108" s="89"/>
      <c r="M108" s="89"/>
      <c r="N108" s="89"/>
      <c r="O108" s="89"/>
      <c r="P108" s="89"/>
      <c r="Q108" s="89">
        <v>620</v>
      </c>
      <c r="R108" s="89"/>
      <c r="S108" s="89"/>
      <c r="T108" s="103" t="e">
        <f t="shared" si="7"/>
        <v>#N/A</v>
      </c>
      <c r="U108" s="89"/>
      <c r="V108" s="103"/>
      <c r="W108" s="89" t="s">
        <v>37</v>
      </c>
      <c r="X108" s="89"/>
      <c r="Y108" s="103">
        <f t="shared" si="8"/>
        <v>0</v>
      </c>
      <c r="Z108" s="105">
        <v>12</v>
      </c>
      <c r="AA108" s="90">
        <f>'LEDGER LOAD INPUT'!E117</f>
        <v>0</v>
      </c>
      <c r="AB108" s="108">
        <f t="shared" si="5"/>
        <v>0</v>
      </c>
      <c r="AC108" s="112">
        <f t="shared" si="6"/>
        <v>0</v>
      </c>
    </row>
    <row r="109" spans="1:29">
      <c r="A109" s="89" t="s">
        <v>32</v>
      </c>
      <c r="B109" s="89" t="s">
        <v>32</v>
      </c>
      <c r="C109" s="89" t="s">
        <v>33</v>
      </c>
      <c r="D109" s="89" t="s">
        <v>33</v>
      </c>
      <c r="E109" s="89">
        <v>480000</v>
      </c>
      <c r="F109" s="89"/>
      <c r="G109" s="103" t="e">
        <f t="shared" si="9"/>
        <v>#N/A</v>
      </c>
      <c r="H109" s="89"/>
      <c r="I109" s="89"/>
      <c r="J109" s="87">
        <v>1000</v>
      </c>
      <c r="K109" s="103"/>
      <c r="L109" s="89"/>
      <c r="M109" s="89"/>
      <c r="N109" s="89"/>
      <c r="O109" s="89"/>
      <c r="P109" s="89"/>
      <c r="Q109" s="89">
        <v>900</v>
      </c>
      <c r="R109" s="89"/>
      <c r="S109" s="89"/>
      <c r="T109" s="103" t="e">
        <f t="shared" si="7"/>
        <v>#N/A</v>
      </c>
      <c r="U109" s="89"/>
      <c r="V109" s="103"/>
      <c r="W109" s="89" t="s">
        <v>37</v>
      </c>
      <c r="X109" s="89"/>
      <c r="Y109" s="103">
        <f t="shared" si="8"/>
        <v>0</v>
      </c>
      <c r="Z109" s="105">
        <v>12</v>
      </c>
      <c r="AA109" s="90">
        <f>'LEDGER LOAD INPUT'!E118</f>
        <v>0</v>
      </c>
      <c r="AB109" s="108">
        <f t="shared" si="5"/>
        <v>0</v>
      </c>
      <c r="AC109" s="112">
        <f t="shared" si="6"/>
        <v>0</v>
      </c>
    </row>
    <row r="110" spans="1:29">
      <c r="A110" s="89" t="s">
        <v>32</v>
      </c>
      <c r="B110" s="89" t="s">
        <v>32</v>
      </c>
      <c r="C110" s="89" t="s">
        <v>33</v>
      </c>
      <c r="D110" s="89" t="s">
        <v>33</v>
      </c>
      <c r="E110" s="89">
        <v>490000</v>
      </c>
      <c r="F110" s="89"/>
      <c r="G110" s="103" t="e">
        <f t="shared" si="9"/>
        <v>#N/A</v>
      </c>
      <c r="H110" s="89"/>
      <c r="I110" s="89"/>
      <c r="J110" s="87">
        <v>1000</v>
      </c>
      <c r="K110" s="103"/>
      <c r="L110" s="89"/>
      <c r="M110" s="89"/>
      <c r="N110" s="89"/>
      <c r="O110" s="89"/>
      <c r="P110" s="89"/>
      <c r="Q110" s="89">
        <v>100</v>
      </c>
      <c r="R110" s="89"/>
      <c r="S110" s="89"/>
      <c r="T110" s="103" t="e">
        <f t="shared" si="7"/>
        <v>#N/A</v>
      </c>
      <c r="U110" s="89"/>
      <c r="V110" s="103"/>
      <c r="W110" s="89" t="s">
        <v>37</v>
      </c>
      <c r="X110" s="89"/>
      <c r="Y110" s="103">
        <f t="shared" si="8"/>
        <v>0</v>
      </c>
      <c r="Z110" s="105">
        <v>12</v>
      </c>
      <c r="AA110" s="90">
        <f>'LEDGER LOAD INPUT'!E119</f>
        <v>0</v>
      </c>
      <c r="AB110" s="108">
        <f t="shared" si="5"/>
        <v>0</v>
      </c>
      <c r="AC110" s="112">
        <f t="shared" si="6"/>
        <v>0</v>
      </c>
    </row>
    <row r="111" spans="1:29">
      <c r="A111" s="89" t="s">
        <v>32</v>
      </c>
      <c r="B111" s="89" t="s">
        <v>32</v>
      </c>
      <c r="C111" s="89" t="s">
        <v>33</v>
      </c>
      <c r="D111" s="89" t="s">
        <v>33</v>
      </c>
      <c r="E111" s="89">
        <v>490000</v>
      </c>
      <c r="F111" s="89"/>
      <c r="G111" s="103" t="e">
        <f t="shared" si="9"/>
        <v>#N/A</v>
      </c>
      <c r="H111" s="89"/>
      <c r="I111" s="89"/>
      <c r="J111" s="87">
        <v>1000</v>
      </c>
      <c r="K111" s="103"/>
      <c r="L111" s="89"/>
      <c r="M111" s="89"/>
      <c r="N111" s="89"/>
      <c r="O111" s="89"/>
      <c r="P111" s="89"/>
      <c r="Q111" s="89" t="s">
        <v>38</v>
      </c>
      <c r="R111" s="89"/>
      <c r="S111" s="89"/>
      <c r="T111" s="103" t="e">
        <f t="shared" si="7"/>
        <v>#N/A</v>
      </c>
      <c r="U111" s="89"/>
      <c r="V111" s="103"/>
      <c r="W111" s="89" t="s">
        <v>37</v>
      </c>
      <c r="X111" s="89"/>
      <c r="Y111" s="103">
        <f t="shared" si="8"/>
        <v>0</v>
      </c>
      <c r="Z111" s="105">
        <v>12</v>
      </c>
      <c r="AA111" s="90">
        <f>'LEDGER LOAD INPUT'!E120</f>
        <v>0</v>
      </c>
      <c r="AB111" s="108">
        <f t="shared" si="5"/>
        <v>0</v>
      </c>
      <c r="AC111" s="112">
        <f t="shared" si="6"/>
        <v>0</v>
      </c>
    </row>
    <row r="112" spans="1:29">
      <c r="A112" s="89" t="s">
        <v>32</v>
      </c>
      <c r="B112" s="89" t="s">
        <v>32</v>
      </c>
      <c r="C112" s="89" t="s">
        <v>33</v>
      </c>
      <c r="D112" s="89" t="s">
        <v>33</v>
      </c>
      <c r="E112" s="89">
        <v>490000</v>
      </c>
      <c r="F112" s="89"/>
      <c r="G112" s="103" t="e">
        <f t="shared" si="9"/>
        <v>#N/A</v>
      </c>
      <c r="H112" s="89"/>
      <c r="I112" s="89"/>
      <c r="J112" s="87">
        <v>1000</v>
      </c>
      <c r="K112" s="103"/>
      <c r="L112" s="89"/>
      <c r="M112" s="89"/>
      <c r="N112" s="89"/>
      <c r="O112" s="89"/>
      <c r="P112" s="89"/>
      <c r="Q112" s="89">
        <v>610</v>
      </c>
      <c r="R112" s="89"/>
      <c r="S112" s="89"/>
      <c r="T112" s="103" t="e">
        <f t="shared" si="7"/>
        <v>#N/A</v>
      </c>
      <c r="U112" s="89"/>
      <c r="V112" s="103"/>
      <c r="W112" s="89" t="s">
        <v>37</v>
      </c>
      <c r="X112" s="89"/>
      <c r="Y112" s="103">
        <f t="shared" si="8"/>
        <v>0</v>
      </c>
      <c r="Z112" s="105">
        <v>12</v>
      </c>
      <c r="AA112" s="90">
        <f>'LEDGER LOAD INPUT'!E121</f>
        <v>0</v>
      </c>
      <c r="AB112" s="108">
        <f t="shared" si="5"/>
        <v>0</v>
      </c>
      <c r="AC112" s="112">
        <f t="shared" si="6"/>
        <v>0</v>
      </c>
    </row>
    <row r="113" spans="1:29">
      <c r="A113" s="89" t="s">
        <v>32</v>
      </c>
      <c r="B113" s="89" t="s">
        <v>32</v>
      </c>
      <c r="C113" s="89" t="s">
        <v>33</v>
      </c>
      <c r="D113" s="89" t="s">
        <v>33</v>
      </c>
      <c r="E113" s="89">
        <v>490000</v>
      </c>
      <c r="F113" s="89"/>
      <c r="G113" s="103" t="e">
        <f t="shared" si="9"/>
        <v>#N/A</v>
      </c>
      <c r="H113" s="89"/>
      <c r="I113" s="89"/>
      <c r="J113" s="87">
        <v>1000</v>
      </c>
      <c r="K113" s="103"/>
      <c r="L113" s="89"/>
      <c r="M113" s="89"/>
      <c r="N113" s="89"/>
      <c r="O113" s="89"/>
      <c r="P113" s="89"/>
      <c r="Q113" s="89">
        <v>620</v>
      </c>
      <c r="R113" s="89"/>
      <c r="S113" s="89"/>
      <c r="T113" s="103" t="e">
        <f t="shared" si="7"/>
        <v>#N/A</v>
      </c>
      <c r="U113" s="89"/>
      <c r="V113" s="103"/>
      <c r="W113" s="89" t="s">
        <v>37</v>
      </c>
      <c r="X113" s="89"/>
      <c r="Y113" s="103">
        <f t="shared" si="8"/>
        <v>0</v>
      </c>
      <c r="Z113" s="105">
        <v>12</v>
      </c>
      <c r="AA113" s="90">
        <f>'LEDGER LOAD INPUT'!E122</f>
        <v>0</v>
      </c>
      <c r="AB113" s="108">
        <f t="shared" si="5"/>
        <v>0</v>
      </c>
      <c r="AC113" s="112">
        <f t="shared" si="6"/>
        <v>0</v>
      </c>
    </row>
    <row r="114" spans="1:29">
      <c r="A114" s="89" t="s">
        <v>32</v>
      </c>
      <c r="B114" s="89" t="s">
        <v>32</v>
      </c>
      <c r="C114" s="89" t="s">
        <v>33</v>
      </c>
      <c r="D114" s="89" t="s">
        <v>33</v>
      </c>
      <c r="E114" s="89">
        <v>490000</v>
      </c>
      <c r="F114" s="89"/>
      <c r="G114" s="103" t="e">
        <f t="shared" si="9"/>
        <v>#N/A</v>
      </c>
      <c r="H114" s="89"/>
      <c r="I114" s="89"/>
      <c r="J114" s="87">
        <v>1000</v>
      </c>
      <c r="K114" s="103"/>
      <c r="L114" s="89"/>
      <c r="M114" s="89"/>
      <c r="N114" s="89"/>
      <c r="O114" s="89"/>
      <c r="P114" s="89"/>
      <c r="Q114" s="89">
        <v>900</v>
      </c>
      <c r="R114" s="89"/>
      <c r="S114" s="89"/>
      <c r="T114" s="103" t="e">
        <f t="shared" si="7"/>
        <v>#N/A</v>
      </c>
      <c r="U114" s="89"/>
      <c r="V114" s="103"/>
      <c r="W114" s="89" t="s">
        <v>37</v>
      </c>
      <c r="X114" s="89"/>
      <c r="Y114" s="103">
        <f t="shared" si="8"/>
        <v>0</v>
      </c>
      <c r="Z114" s="105">
        <v>12</v>
      </c>
      <c r="AA114" s="90">
        <f>'LEDGER LOAD INPUT'!E123</f>
        <v>0</v>
      </c>
      <c r="AB114" s="108">
        <f t="shared" si="5"/>
        <v>0</v>
      </c>
      <c r="AC114" s="112">
        <f t="shared" si="6"/>
        <v>0</v>
      </c>
    </row>
    <row r="115" spans="1:29">
      <c r="A115" s="89" t="s">
        <v>32</v>
      </c>
      <c r="B115" s="89" t="s">
        <v>32</v>
      </c>
      <c r="C115" s="89" t="s">
        <v>33</v>
      </c>
      <c r="D115" s="89" t="s">
        <v>33</v>
      </c>
      <c r="E115" s="89">
        <v>500000</v>
      </c>
      <c r="F115" s="89"/>
      <c r="G115" s="103" t="e">
        <f t="shared" si="9"/>
        <v>#N/A</v>
      </c>
      <c r="H115" s="89"/>
      <c r="I115" s="89"/>
      <c r="J115" s="87">
        <v>1000</v>
      </c>
      <c r="K115" s="103"/>
      <c r="L115" s="89"/>
      <c r="M115" s="89"/>
      <c r="N115" s="89"/>
      <c r="O115" s="89"/>
      <c r="P115" s="89"/>
      <c r="Q115" s="89">
        <v>100</v>
      </c>
      <c r="R115" s="89"/>
      <c r="S115" s="89"/>
      <c r="T115" s="103" t="e">
        <f t="shared" si="7"/>
        <v>#N/A</v>
      </c>
      <c r="U115" s="89"/>
      <c r="V115" s="103"/>
      <c r="W115" s="89" t="s">
        <v>37</v>
      </c>
      <c r="X115" s="89"/>
      <c r="Y115" s="103">
        <f t="shared" si="8"/>
        <v>0</v>
      </c>
      <c r="Z115" s="105">
        <v>12</v>
      </c>
      <c r="AA115" s="90">
        <f>'LEDGER LOAD INPUT'!E124</f>
        <v>0</v>
      </c>
      <c r="AB115" s="108">
        <f t="shared" si="5"/>
        <v>0</v>
      </c>
      <c r="AC115" s="112">
        <f t="shared" si="6"/>
        <v>0</v>
      </c>
    </row>
    <row r="116" spans="1:29">
      <c r="A116" s="89" t="s">
        <v>32</v>
      </c>
      <c r="B116" s="89" t="s">
        <v>32</v>
      </c>
      <c r="C116" s="89" t="s">
        <v>33</v>
      </c>
      <c r="D116" s="89" t="s">
        <v>33</v>
      </c>
      <c r="E116" s="89">
        <v>500000</v>
      </c>
      <c r="F116" s="89"/>
      <c r="G116" s="103" t="e">
        <f t="shared" si="9"/>
        <v>#N/A</v>
      </c>
      <c r="H116" s="89"/>
      <c r="I116" s="89"/>
      <c r="J116" s="87">
        <v>1000</v>
      </c>
      <c r="K116" s="103"/>
      <c r="L116" s="89"/>
      <c r="M116" s="89"/>
      <c r="N116" s="89"/>
      <c r="O116" s="89"/>
      <c r="P116" s="89"/>
      <c r="Q116" s="89" t="s">
        <v>38</v>
      </c>
      <c r="R116" s="89"/>
      <c r="S116" s="89"/>
      <c r="T116" s="103" t="e">
        <f t="shared" si="7"/>
        <v>#N/A</v>
      </c>
      <c r="U116" s="89"/>
      <c r="V116" s="103"/>
      <c r="W116" s="89" t="s">
        <v>37</v>
      </c>
      <c r="X116" s="89"/>
      <c r="Y116" s="103">
        <f t="shared" si="8"/>
        <v>0</v>
      </c>
      <c r="Z116" s="105">
        <v>12</v>
      </c>
      <c r="AA116" s="90">
        <f>'LEDGER LOAD INPUT'!E125</f>
        <v>0</v>
      </c>
      <c r="AB116" s="108">
        <f t="shared" si="5"/>
        <v>0</v>
      </c>
      <c r="AC116" s="112">
        <f t="shared" si="6"/>
        <v>0</v>
      </c>
    </row>
    <row r="117" spans="1:29">
      <c r="A117" s="89" t="s">
        <v>32</v>
      </c>
      <c r="B117" s="89" t="s">
        <v>32</v>
      </c>
      <c r="C117" s="89" t="s">
        <v>33</v>
      </c>
      <c r="D117" s="89" t="s">
        <v>33</v>
      </c>
      <c r="E117" s="89">
        <v>500000</v>
      </c>
      <c r="F117" s="89"/>
      <c r="G117" s="103" t="e">
        <f t="shared" si="9"/>
        <v>#N/A</v>
      </c>
      <c r="H117" s="89"/>
      <c r="I117" s="89"/>
      <c r="J117" s="87">
        <v>1000</v>
      </c>
      <c r="K117" s="103"/>
      <c r="L117" s="89"/>
      <c r="M117" s="89"/>
      <c r="N117" s="89"/>
      <c r="O117" s="89"/>
      <c r="P117" s="89"/>
      <c r="Q117" s="89">
        <v>610</v>
      </c>
      <c r="R117" s="89"/>
      <c r="S117" s="89"/>
      <c r="T117" s="103" t="e">
        <f t="shared" si="7"/>
        <v>#N/A</v>
      </c>
      <c r="U117" s="89"/>
      <c r="V117" s="103"/>
      <c r="W117" s="89" t="s">
        <v>37</v>
      </c>
      <c r="X117" s="89"/>
      <c r="Y117" s="103">
        <f t="shared" si="8"/>
        <v>0</v>
      </c>
      <c r="Z117" s="105">
        <v>12</v>
      </c>
      <c r="AA117" s="90">
        <f>'LEDGER LOAD INPUT'!E126</f>
        <v>0</v>
      </c>
      <c r="AB117" s="108">
        <f t="shared" si="5"/>
        <v>0</v>
      </c>
      <c r="AC117" s="112">
        <f t="shared" si="6"/>
        <v>0</v>
      </c>
    </row>
    <row r="118" spans="1:29">
      <c r="A118" s="89" t="s">
        <v>32</v>
      </c>
      <c r="B118" s="89" t="s">
        <v>32</v>
      </c>
      <c r="C118" s="89" t="s">
        <v>33</v>
      </c>
      <c r="D118" s="89" t="s">
        <v>33</v>
      </c>
      <c r="E118" s="89">
        <v>500000</v>
      </c>
      <c r="F118" s="89"/>
      <c r="G118" s="103" t="e">
        <f t="shared" si="9"/>
        <v>#N/A</v>
      </c>
      <c r="H118" s="89"/>
      <c r="I118" s="89"/>
      <c r="J118" s="87">
        <v>1000</v>
      </c>
      <c r="K118" s="103"/>
      <c r="L118" s="89"/>
      <c r="M118" s="89"/>
      <c r="N118" s="89"/>
      <c r="O118" s="89"/>
      <c r="P118" s="89"/>
      <c r="Q118" s="89">
        <v>620</v>
      </c>
      <c r="R118" s="89"/>
      <c r="S118" s="89"/>
      <c r="T118" s="103" t="e">
        <f t="shared" si="7"/>
        <v>#N/A</v>
      </c>
      <c r="U118" s="89"/>
      <c r="V118" s="103"/>
      <c r="W118" s="89" t="s">
        <v>37</v>
      </c>
      <c r="X118" s="89"/>
      <c r="Y118" s="103">
        <f t="shared" si="8"/>
        <v>0</v>
      </c>
      <c r="Z118" s="105">
        <v>12</v>
      </c>
      <c r="AA118" s="90">
        <f>'LEDGER LOAD INPUT'!E127</f>
        <v>0</v>
      </c>
      <c r="AB118" s="108">
        <f t="shared" si="5"/>
        <v>0</v>
      </c>
      <c r="AC118" s="112">
        <f t="shared" si="6"/>
        <v>0</v>
      </c>
    </row>
    <row r="119" spans="1:29">
      <c r="A119" s="89" t="s">
        <v>32</v>
      </c>
      <c r="B119" s="89" t="s">
        <v>32</v>
      </c>
      <c r="C119" s="89" t="s">
        <v>33</v>
      </c>
      <c r="D119" s="89" t="s">
        <v>33</v>
      </c>
      <c r="E119" s="89">
        <v>500000</v>
      </c>
      <c r="F119" s="89"/>
      <c r="G119" s="103" t="e">
        <f t="shared" si="9"/>
        <v>#N/A</v>
      </c>
      <c r="H119" s="89"/>
      <c r="I119" s="89"/>
      <c r="J119" s="87">
        <v>1000</v>
      </c>
      <c r="K119" s="103"/>
      <c r="L119" s="89"/>
      <c r="M119" s="89"/>
      <c r="N119" s="89"/>
      <c r="O119" s="89"/>
      <c r="P119" s="89"/>
      <c r="Q119" s="89">
        <v>900</v>
      </c>
      <c r="R119" s="89"/>
      <c r="S119" s="89"/>
      <c r="T119" s="103" t="e">
        <f t="shared" si="7"/>
        <v>#N/A</v>
      </c>
      <c r="U119" s="89"/>
      <c r="V119" s="103"/>
      <c r="W119" s="89" t="s">
        <v>37</v>
      </c>
      <c r="X119" s="89"/>
      <c r="Y119" s="103">
        <f t="shared" si="8"/>
        <v>0</v>
      </c>
      <c r="Z119" s="105">
        <v>12</v>
      </c>
      <c r="AA119" s="90">
        <f>'LEDGER LOAD INPUT'!E128</f>
        <v>0</v>
      </c>
      <c r="AB119" s="108">
        <f t="shared" si="5"/>
        <v>0</v>
      </c>
      <c r="AC119" s="112">
        <f t="shared" si="6"/>
        <v>0</v>
      </c>
    </row>
    <row r="120" spans="1:29">
      <c r="A120" s="89" t="s">
        <v>32</v>
      </c>
      <c r="B120" s="89" t="s">
        <v>32</v>
      </c>
      <c r="C120" s="89" t="s">
        <v>33</v>
      </c>
      <c r="D120" s="89" t="s">
        <v>33</v>
      </c>
      <c r="E120" s="89">
        <v>510000</v>
      </c>
      <c r="F120" s="89"/>
      <c r="G120" s="103" t="e">
        <f t="shared" si="9"/>
        <v>#N/A</v>
      </c>
      <c r="H120" s="89"/>
      <c r="I120" s="89"/>
      <c r="J120" s="87">
        <v>1000</v>
      </c>
      <c r="K120" s="103"/>
      <c r="L120" s="89"/>
      <c r="M120" s="89"/>
      <c r="N120" s="89"/>
      <c r="O120" s="89"/>
      <c r="P120" s="89"/>
      <c r="Q120" s="89">
        <v>100</v>
      </c>
      <c r="R120" s="89"/>
      <c r="S120" s="89"/>
      <c r="T120" s="103" t="e">
        <f t="shared" si="7"/>
        <v>#N/A</v>
      </c>
      <c r="U120" s="89"/>
      <c r="V120" s="103"/>
      <c r="W120" s="89" t="s">
        <v>37</v>
      </c>
      <c r="X120" s="89"/>
      <c r="Y120" s="103">
        <f t="shared" si="8"/>
        <v>0</v>
      </c>
      <c r="Z120" s="105">
        <v>12</v>
      </c>
      <c r="AA120" s="90">
        <f>'LEDGER LOAD INPUT'!E129</f>
        <v>0</v>
      </c>
      <c r="AB120" s="108">
        <f t="shared" si="5"/>
        <v>0</v>
      </c>
      <c r="AC120" s="112">
        <f t="shared" si="6"/>
        <v>0</v>
      </c>
    </row>
    <row r="121" spans="1:29">
      <c r="A121" s="89" t="s">
        <v>32</v>
      </c>
      <c r="B121" s="89" t="s">
        <v>32</v>
      </c>
      <c r="C121" s="89" t="s">
        <v>33</v>
      </c>
      <c r="D121" s="89" t="s">
        <v>33</v>
      </c>
      <c r="E121" s="89">
        <v>510000</v>
      </c>
      <c r="F121" s="89"/>
      <c r="G121" s="103" t="e">
        <f t="shared" si="9"/>
        <v>#N/A</v>
      </c>
      <c r="H121" s="89"/>
      <c r="I121" s="89"/>
      <c r="J121" s="87">
        <v>1000</v>
      </c>
      <c r="K121" s="103"/>
      <c r="L121" s="89"/>
      <c r="M121" s="89"/>
      <c r="N121" s="89"/>
      <c r="O121" s="89"/>
      <c r="P121" s="89"/>
      <c r="Q121" s="89" t="s">
        <v>38</v>
      </c>
      <c r="R121" s="89"/>
      <c r="S121" s="89"/>
      <c r="T121" s="103" t="e">
        <f t="shared" si="7"/>
        <v>#N/A</v>
      </c>
      <c r="U121" s="89"/>
      <c r="V121" s="103"/>
      <c r="W121" s="89" t="s">
        <v>37</v>
      </c>
      <c r="X121" s="89"/>
      <c r="Y121" s="103">
        <f t="shared" si="8"/>
        <v>0</v>
      </c>
      <c r="Z121" s="105">
        <v>12</v>
      </c>
      <c r="AA121" s="90">
        <f>'LEDGER LOAD INPUT'!E130</f>
        <v>0</v>
      </c>
      <c r="AB121" s="108">
        <f t="shared" si="5"/>
        <v>0</v>
      </c>
      <c r="AC121" s="112">
        <f t="shared" si="6"/>
        <v>0</v>
      </c>
    </row>
    <row r="122" spans="1:29">
      <c r="A122" s="89" t="s">
        <v>32</v>
      </c>
      <c r="B122" s="89" t="s">
        <v>32</v>
      </c>
      <c r="C122" s="89" t="s">
        <v>33</v>
      </c>
      <c r="D122" s="89" t="s">
        <v>33</v>
      </c>
      <c r="E122" s="89">
        <v>510000</v>
      </c>
      <c r="F122" s="89"/>
      <c r="G122" s="103" t="e">
        <f t="shared" si="9"/>
        <v>#N/A</v>
      </c>
      <c r="H122" s="89"/>
      <c r="I122" s="89"/>
      <c r="J122" s="87">
        <v>1000</v>
      </c>
      <c r="K122" s="103"/>
      <c r="L122" s="89"/>
      <c r="M122" s="89"/>
      <c r="N122" s="89"/>
      <c r="O122" s="89"/>
      <c r="P122" s="89"/>
      <c r="Q122" s="89">
        <v>610</v>
      </c>
      <c r="R122" s="89"/>
      <c r="S122" s="89"/>
      <c r="T122" s="103" t="e">
        <f t="shared" si="7"/>
        <v>#N/A</v>
      </c>
      <c r="U122" s="89"/>
      <c r="V122" s="103"/>
      <c r="W122" s="89" t="s">
        <v>37</v>
      </c>
      <c r="X122" s="89"/>
      <c r="Y122" s="103">
        <f t="shared" si="8"/>
        <v>0</v>
      </c>
      <c r="Z122" s="105">
        <v>12</v>
      </c>
      <c r="AA122" s="90">
        <f>'LEDGER LOAD INPUT'!E131</f>
        <v>0</v>
      </c>
      <c r="AB122" s="108">
        <f t="shared" si="5"/>
        <v>0</v>
      </c>
      <c r="AC122" s="112">
        <f t="shared" si="6"/>
        <v>0</v>
      </c>
    </row>
    <row r="123" spans="1:29">
      <c r="A123" s="89" t="s">
        <v>32</v>
      </c>
      <c r="B123" s="89" t="s">
        <v>32</v>
      </c>
      <c r="C123" s="89" t="s">
        <v>33</v>
      </c>
      <c r="D123" s="89" t="s">
        <v>33</v>
      </c>
      <c r="E123" s="89">
        <v>510000</v>
      </c>
      <c r="F123" s="89"/>
      <c r="G123" s="103" t="e">
        <f t="shared" si="9"/>
        <v>#N/A</v>
      </c>
      <c r="H123" s="89"/>
      <c r="I123" s="89"/>
      <c r="J123" s="87">
        <v>1000</v>
      </c>
      <c r="K123" s="103"/>
      <c r="L123" s="89"/>
      <c r="M123" s="89"/>
      <c r="N123" s="89"/>
      <c r="O123" s="89"/>
      <c r="P123" s="89"/>
      <c r="Q123" s="89">
        <v>620</v>
      </c>
      <c r="R123" s="89"/>
      <c r="S123" s="89"/>
      <c r="T123" s="103" t="e">
        <f t="shared" si="7"/>
        <v>#N/A</v>
      </c>
      <c r="U123" s="89"/>
      <c r="V123" s="103"/>
      <c r="W123" s="89" t="s">
        <v>37</v>
      </c>
      <c r="X123" s="89"/>
      <c r="Y123" s="103">
        <f t="shared" si="8"/>
        <v>0</v>
      </c>
      <c r="Z123" s="105">
        <v>12</v>
      </c>
      <c r="AA123" s="90">
        <f>'LEDGER LOAD INPUT'!E132</f>
        <v>0</v>
      </c>
      <c r="AB123" s="108">
        <f t="shared" si="5"/>
        <v>0</v>
      </c>
      <c r="AC123" s="112">
        <f t="shared" si="6"/>
        <v>0</v>
      </c>
    </row>
    <row r="124" spans="1:29">
      <c r="A124" s="89" t="s">
        <v>32</v>
      </c>
      <c r="B124" s="89" t="s">
        <v>32</v>
      </c>
      <c r="C124" s="89" t="s">
        <v>33</v>
      </c>
      <c r="D124" s="89" t="s">
        <v>33</v>
      </c>
      <c r="E124" s="89">
        <v>510000</v>
      </c>
      <c r="F124" s="89"/>
      <c r="G124" s="103" t="e">
        <f t="shared" si="9"/>
        <v>#N/A</v>
      </c>
      <c r="H124" s="89"/>
      <c r="I124" s="89"/>
      <c r="J124" s="87">
        <v>1000</v>
      </c>
      <c r="K124" s="103"/>
      <c r="L124" s="89"/>
      <c r="M124" s="89"/>
      <c r="N124" s="89"/>
      <c r="O124" s="89"/>
      <c r="P124" s="89"/>
      <c r="Q124" s="89">
        <v>900</v>
      </c>
      <c r="R124" s="89"/>
      <c r="S124" s="89"/>
      <c r="T124" s="103" t="e">
        <f t="shared" si="7"/>
        <v>#N/A</v>
      </c>
      <c r="U124" s="89"/>
      <c r="V124" s="103"/>
      <c r="W124" s="89" t="s">
        <v>37</v>
      </c>
      <c r="X124" s="89"/>
      <c r="Y124" s="103">
        <f t="shared" si="8"/>
        <v>0</v>
      </c>
      <c r="Z124" s="105">
        <v>12</v>
      </c>
      <c r="AA124" s="90">
        <f>'LEDGER LOAD INPUT'!E133</f>
        <v>0</v>
      </c>
      <c r="AB124" s="108">
        <f t="shared" si="5"/>
        <v>0</v>
      </c>
      <c r="AC124" s="112">
        <f t="shared" si="6"/>
        <v>0</v>
      </c>
    </row>
    <row r="125" spans="1:29">
      <c r="A125" s="89" t="s">
        <v>32</v>
      </c>
      <c r="B125" s="89" t="s">
        <v>32</v>
      </c>
      <c r="C125" s="89" t="s">
        <v>33</v>
      </c>
      <c r="D125" s="89" t="s">
        <v>33</v>
      </c>
      <c r="E125" s="89">
        <v>520000</v>
      </c>
      <c r="F125" s="89"/>
      <c r="G125" s="103" t="e">
        <f t="shared" si="9"/>
        <v>#N/A</v>
      </c>
      <c r="H125" s="89"/>
      <c r="I125" s="89"/>
      <c r="J125" s="87">
        <v>1000</v>
      </c>
      <c r="K125" s="103"/>
      <c r="L125" s="89"/>
      <c r="M125" s="89"/>
      <c r="N125" s="89"/>
      <c r="O125" s="89"/>
      <c r="P125" s="89"/>
      <c r="Q125" s="89">
        <v>100</v>
      </c>
      <c r="R125" s="89"/>
      <c r="S125" s="89"/>
      <c r="T125" s="103" t="e">
        <f t="shared" si="7"/>
        <v>#N/A</v>
      </c>
      <c r="U125" s="89"/>
      <c r="V125" s="103"/>
      <c r="W125" s="89" t="s">
        <v>37</v>
      </c>
      <c r="X125" s="89"/>
      <c r="Y125" s="103">
        <f t="shared" si="8"/>
        <v>0</v>
      </c>
      <c r="Z125" s="105">
        <v>12</v>
      </c>
      <c r="AA125" s="90">
        <f>'LEDGER LOAD INPUT'!E134</f>
        <v>0</v>
      </c>
      <c r="AB125" s="108">
        <f t="shared" si="5"/>
        <v>0</v>
      </c>
      <c r="AC125" s="112">
        <f t="shared" si="6"/>
        <v>0</v>
      </c>
    </row>
    <row r="126" spans="1:29">
      <c r="A126" s="89" t="s">
        <v>32</v>
      </c>
      <c r="B126" s="89" t="s">
        <v>32</v>
      </c>
      <c r="C126" s="89" t="s">
        <v>33</v>
      </c>
      <c r="D126" s="89" t="s">
        <v>33</v>
      </c>
      <c r="E126" s="89">
        <v>520000</v>
      </c>
      <c r="F126" s="89"/>
      <c r="G126" s="103" t="e">
        <f t="shared" si="9"/>
        <v>#N/A</v>
      </c>
      <c r="H126" s="89"/>
      <c r="I126" s="89"/>
      <c r="J126" s="87">
        <v>1000</v>
      </c>
      <c r="K126" s="103"/>
      <c r="L126" s="89"/>
      <c r="M126" s="89"/>
      <c r="N126" s="89"/>
      <c r="O126" s="89"/>
      <c r="P126" s="89"/>
      <c r="Q126" s="89" t="s">
        <v>38</v>
      </c>
      <c r="R126" s="89"/>
      <c r="S126" s="89"/>
      <c r="T126" s="103" t="e">
        <f t="shared" si="7"/>
        <v>#N/A</v>
      </c>
      <c r="U126" s="89"/>
      <c r="V126" s="103"/>
      <c r="W126" s="89" t="s">
        <v>37</v>
      </c>
      <c r="X126" s="89"/>
      <c r="Y126" s="103">
        <f t="shared" si="8"/>
        <v>0</v>
      </c>
      <c r="Z126" s="105">
        <v>12</v>
      </c>
      <c r="AA126" s="90">
        <f>'LEDGER LOAD INPUT'!E135</f>
        <v>0</v>
      </c>
      <c r="AB126" s="108">
        <f t="shared" si="5"/>
        <v>0</v>
      </c>
      <c r="AC126" s="112">
        <f t="shared" si="6"/>
        <v>0</v>
      </c>
    </row>
    <row r="127" spans="1:29">
      <c r="A127" s="89" t="s">
        <v>32</v>
      </c>
      <c r="B127" s="89" t="s">
        <v>32</v>
      </c>
      <c r="C127" s="89" t="s">
        <v>33</v>
      </c>
      <c r="D127" s="89" t="s">
        <v>33</v>
      </c>
      <c r="E127" s="89">
        <v>520000</v>
      </c>
      <c r="F127" s="89"/>
      <c r="G127" s="103" t="e">
        <f t="shared" si="9"/>
        <v>#N/A</v>
      </c>
      <c r="H127" s="89"/>
      <c r="I127" s="89"/>
      <c r="J127" s="87">
        <v>1000</v>
      </c>
      <c r="K127" s="103"/>
      <c r="L127" s="89"/>
      <c r="M127" s="89"/>
      <c r="N127" s="89"/>
      <c r="O127" s="89"/>
      <c r="P127" s="89"/>
      <c r="Q127" s="89">
        <v>610</v>
      </c>
      <c r="R127" s="89"/>
      <c r="S127" s="89"/>
      <c r="T127" s="103" t="e">
        <f t="shared" si="7"/>
        <v>#N/A</v>
      </c>
      <c r="U127" s="89"/>
      <c r="V127" s="103"/>
      <c r="W127" s="89" t="s">
        <v>37</v>
      </c>
      <c r="X127" s="89"/>
      <c r="Y127" s="103">
        <f t="shared" si="8"/>
        <v>0</v>
      </c>
      <c r="Z127" s="105">
        <v>12</v>
      </c>
      <c r="AA127" s="90">
        <f>'LEDGER LOAD INPUT'!E136</f>
        <v>0</v>
      </c>
      <c r="AB127" s="108">
        <f t="shared" si="5"/>
        <v>0</v>
      </c>
      <c r="AC127" s="112">
        <f t="shared" si="6"/>
        <v>0</v>
      </c>
    </row>
    <row r="128" spans="1:29">
      <c r="A128" s="89" t="s">
        <v>32</v>
      </c>
      <c r="B128" s="89" t="s">
        <v>32</v>
      </c>
      <c r="C128" s="89" t="s">
        <v>33</v>
      </c>
      <c r="D128" s="89" t="s">
        <v>33</v>
      </c>
      <c r="E128" s="89">
        <v>520000</v>
      </c>
      <c r="F128" s="89"/>
      <c r="G128" s="103" t="e">
        <f t="shared" si="9"/>
        <v>#N/A</v>
      </c>
      <c r="H128" s="89"/>
      <c r="I128" s="89"/>
      <c r="J128" s="87">
        <v>1000</v>
      </c>
      <c r="K128" s="103"/>
      <c r="L128" s="89"/>
      <c r="M128" s="89"/>
      <c r="N128" s="89"/>
      <c r="O128" s="89"/>
      <c r="P128" s="89"/>
      <c r="Q128" s="89">
        <v>620</v>
      </c>
      <c r="R128" s="89"/>
      <c r="S128" s="89"/>
      <c r="T128" s="103" t="e">
        <f t="shared" si="7"/>
        <v>#N/A</v>
      </c>
      <c r="U128" s="89"/>
      <c r="V128" s="103"/>
      <c r="W128" s="89" t="s">
        <v>37</v>
      </c>
      <c r="X128" s="89"/>
      <c r="Y128" s="103">
        <f t="shared" si="8"/>
        <v>0</v>
      </c>
      <c r="Z128" s="105">
        <v>12</v>
      </c>
      <c r="AA128" s="90">
        <f>'LEDGER LOAD INPUT'!E137</f>
        <v>0</v>
      </c>
      <c r="AB128" s="108">
        <f t="shared" si="5"/>
        <v>0</v>
      </c>
      <c r="AC128" s="112">
        <f t="shared" si="6"/>
        <v>0</v>
      </c>
    </row>
    <row r="129" spans="1:29">
      <c r="A129" s="89" t="s">
        <v>32</v>
      </c>
      <c r="B129" s="89" t="s">
        <v>32</v>
      </c>
      <c r="C129" s="89" t="s">
        <v>33</v>
      </c>
      <c r="D129" s="89" t="s">
        <v>33</v>
      </c>
      <c r="E129" s="89">
        <v>520000</v>
      </c>
      <c r="F129" s="89"/>
      <c r="G129" s="103" t="e">
        <f t="shared" si="9"/>
        <v>#N/A</v>
      </c>
      <c r="H129" s="89"/>
      <c r="I129" s="89"/>
      <c r="J129" s="87">
        <v>1000</v>
      </c>
      <c r="K129" s="103"/>
      <c r="L129" s="89"/>
      <c r="M129" s="89"/>
      <c r="N129" s="89"/>
      <c r="O129" s="89"/>
      <c r="P129" s="89"/>
      <c r="Q129" s="89">
        <v>900</v>
      </c>
      <c r="R129" s="89"/>
      <c r="S129" s="89"/>
      <c r="T129" s="103" t="e">
        <f t="shared" si="7"/>
        <v>#N/A</v>
      </c>
      <c r="U129" s="89"/>
      <c r="V129" s="103"/>
      <c r="W129" s="89" t="s">
        <v>37</v>
      </c>
      <c r="X129" s="89"/>
      <c r="Y129" s="103">
        <f t="shared" si="8"/>
        <v>0</v>
      </c>
      <c r="Z129" s="105">
        <v>12</v>
      </c>
      <c r="AA129" s="90">
        <f>'LEDGER LOAD INPUT'!E138</f>
        <v>0</v>
      </c>
      <c r="AB129" s="108">
        <f t="shared" si="5"/>
        <v>0</v>
      </c>
      <c r="AC129" s="112">
        <f t="shared" si="6"/>
        <v>0</v>
      </c>
    </row>
    <row r="130" spans="1:29">
      <c r="A130" s="89" t="s">
        <v>32</v>
      </c>
      <c r="B130" s="89" t="s">
        <v>32</v>
      </c>
      <c r="C130" s="89" t="s">
        <v>33</v>
      </c>
      <c r="D130" s="89" t="s">
        <v>33</v>
      </c>
      <c r="E130" s="87">
        <v>100000</v>
      </c>
      <c r="F130" s="89"/>
      <c r="G130" s="103" t="e">
        <f t="shared" si="9"/>
        <v>#N/A</v>
      </c>
      <c r="H130" s="89"/>
      <c r="I130" s="89"/>
      <c r="J130" s="89">
        <v>2000</v>
      </c>
      <c r="K130" s="103"/>
      <c r="L130" s="89"/>
      <c r="M130" s="89"/>
      <c r="N130" s="89"/>
      <c r="O130" s="89"/>
      <c r="P130" s="89"/>
      <c r="Q130" s="89"/>
      <c r="R130" s="89"/>
      <c r="S130" s="89"/>
      <c r="T130" s="103" t="e">
        <f t="shared" si="7"/>
        <v>#N/A</v>
      </c>
      <c r="U130" s="89"/>
      <c r="V130" s="103"/>
      <c r="W130" s="89" t="s">
        <v>37</v>
      </c>
      <c r="X130" s="89"/>
      <c r="Y130" s="103">
        <f t="shared" si="8"/>
        <v>0</v>
      </c>
      <c r="Z130" s="105">
        <v>12</v>
      </c>
      <c r="AA130" s="90">
        <f>'LEDGER LOAD INPUT'!E142</f>
        <v>0</v>
      </c>
      <c r="AB130" s="108">
        <f t="shared" si="5"/>
        <v>0</v>
      </c>
      <c r="AC130" s="112">
        <f t="shared" si="6"/>
        <v>0</v>
      </c>
    </row>
    <row r="131" spans="1:29">
      <c r="A131" s="89" t="s">
        <v>32</v>
      </c>
      <c r="B131" s="89" t="s">
        <v>32</v>
      </c>
      <c r="C131" s="89" t="s">
        <v>33</v>
      </c>
      <c r="D131" s="89" t="s">
        <v>33</v>
      </c>
      <c r="E131" s="90">
        <v>110000</v>
      </c>
      <c r="F131" s="90"/>
      <c r="G131" s="103" t="e">
        <f t="shared" si="9"/>
        <v>#N/A</v>
      </c>
      <c r="H131" s="90"/>
      <c r="I131" s="89"/>
      <c r="J131" s="89">
        <v>2000</v>
      </c>
      <c r="K131" s="103"/>
      <c r="L131" s="89"/>
      <c r="M131" s="89"/>
      <c r="N131" s="89"/>
      <c r="O131" s="89"/>
      <c r="P131" s="89"/>
      <c r="Q131" s="89"/>
      <c r="R131" s="89"/>
      <c r="S131" s="89"/>
      <c r="T131" s="103" t="e">
        <f t="shared" si="7"/>
        <v>#N/A</v>
      </c>
      <c r="U131" s="89"/>
      <c r="V131" s="103"/>
      <c r="W131" s="89" t="s">
        <v>37</v>
      </c>
      <c r="X131" s="89"/>
      <c r="Y131" s="103">
        <f t="shared" si="8"/>
        <v>0</v>
      </c>
      <c r="Z131" s="105">
        <v>12</v>
      </c>
      <c r="AA131" s="90">
        <f>'LEDGER LOAD INPUT'!E143</f>
        <v>0</v>
      </c>
      <c r="AB131" s="108">
        <f t="shared" si="5"/>
        <v>0</v>
      </c>
      <c r="AC131" s="112">
        <f t="shared" si="6"/>
        <v>0</v>
      </c>
    </row>
    <row r="132" spans="1:29" ht="12.75" customHeight="1">
      <c r="A132" s="89" t="s">
        <v>32</v>
      </c>
      <c r="B132" s="89" t="s">
        <v>32</v>
      </c>
      <c r="C132" s="89" t="s">
        <v>33</v>
      </c>
      <c r="D132" s="89" t="s">
        <v>33</v>
      </c>
      <c r="E132" s="89">
        <v>120000</v>
      </c>
      <c r="F132" s="89"/>
      <c r="G132" s="103" t="e">
        <f t="shared" si="9"/>
        <v>#N/A</v>
      </c>
      <c r="H132" s="89"/>
      <c r="I132" s="89"/>
      <c r="J132" s="89">
        <v>2000</v>
      </c>
      <c r="K132" s="103"/>
      <c r="L132" s="89"/>
      <c r="M132" s="89"/>
      <c r="N132" s="89"/>
      <c r="O132" s="89"/>
      <c r="P132" s="89"/>
      <c r="Q132" s="89"/>
      <c r="R132" s="89"/>
      <c r="S132" s="89"/>
      <c r="T132" s="103" t="e">
        <f t="shared" si="7"/>
        <v>#N/A</v>
      </c>
      <c r="U132" s="89"/>
      <c r="V132" s="103"/>
      <c r="W132" s="89" t="s">
        <v>37</v>
      </c>
      <c r="X132" s="89"/>
      <c r="Y132" s="103">
        <f t="shared" si="8"/>
        <v>0</v>
      </c>
      <c r="Z132" s="105">
        <v>12</v>
      </c>
      <c r="AA132" s="90">
        <f>'LEDGER LOAD INPUT'!E144</f>
        <v>0</v>
      </c>
      <c r="AB132" s="108">
        <f t="shared" si="5"/>
        <v>0</v>
      </c>
      <c r="AC132" s="112">
        <f t="shared" si="6"/>
        <v>0</v>
      </c>
    </row>
    <row r="133" spans="1:29">
      <c r="A133" s="89" t="s">
        <v>32</v>
      </c>
      <c r="B133" s="89" t="s">
        <v>32</v>
      </c>
      <c r="C133" s="89" t="s">
        <v>33</v>
      </c>
      <c r="D133" s="89" t="s">
        <v>33</v>
      </c>
      <c r="E133" s="89">
        <v>130000</v>
      </c>
      <c r="F133" s="89"/>
      <c r="G133" s="103" t="e">
        <f t="shared" si="9"/>
        <v>#N/A</v>
      </c>
      <c r="H133" s="89"/>
      <c r="I133" s="89"/>
      <c r="J133" s="89">
        <v>2000</v>
      </c>
      <c r="K133" s="103"/>
      <c r="L133" s="89"/>
      <c r="M133" s="89"/>
      <c r="N133" s="89"/>
      <c r="O133" s="89"/>
      <c r="P133" s="89"/>
      <c r="Q133" s="89"/>
      <c r="R133" s="89"/>
      <c r="S133" s="89"/>
      <c r="T133" s="103" t="e">
        <f t="shared" si="7"/>
        <v>#N/A</v>
      </c>
      <c r="U133" s="89"/>
      <c r="V133" s="103"/>
      <c r="W133" s="89" t="s">
        <v>37</v>
      </c>
      <c r="X133" s="89"/>
      <c r="Y133" s="103">
        <f t="shared" si="8"/>
        <v>0</v>
      </c>
      <c r="Z133" s="105">
        <v>12</v>
      </c>
      <c r="AA133" s="90">
        <f>'LEDGER LOAD INPUT'!E145</f>
        <v>0</v>
      </c>
      <c r="AB133" s="108">
        <f t="shared" ref="AB133:AB193" si="10">AA133</f>
        <v>0</v>
      </c>
      <c r="AC133" s="112">
        <f t="shared" ref="AC133:AC193" si="11">AA133</f>
        <v>0</v>
      </c>
    </row>
    <row r="134" spans="1:29">
      <c r="A134" s="89" t="s">
        <v>32</v>
      </c>
      <c r="B134" s="89" t="s">
        <v>32</v>
      </c>
      <c r="C134" s="89" t="s">
        <v>33</v>
      </c>
      <c r="D134" s="89" t="s">
        <v>33</v>
      </c>
      <c r="E134" s="89">
        <v>140000</v>
      </c>
      <c r="F134" s="89"/>
      <c r="G134" s="103" t="e">
        <f t="shared" si="9"/>
        <v>#N/A</v>
      </c>
      <c r="H134" s="89"/>
      <c r="I134" s="89"/>
      <c r="J134" s="89">
        <v>2000</v>
      </c>
      <c r="K134" s="103"/>
      <c r="L134" s="89"/>
      <c r="M134" s="89"/>
      <c r="N134" s="89"/>
      <c r="O134" s="89"/>
      <c r="P134" s="89"/>
      <c r="Q134" s="89"/>
      <c r="R134" s="89"/>
      <c r="S134" s="89"/>
      <c r="T134" s="103" t="e">
        <f t="shared" si="7"/>
        <v>#N/A</v>
      </c>
      <c r="U134" s="89"/>
      <c r="V134" s="103"/>
      <c r="W134" s="89" t="s">
        <v>37</v>
      </c>
      <c r="X134" s="89"/>
      <c r="Y134" s="103">
        <f t="shared" si="8"/>
        <v>0</v>
      </c>
      <c r="Z134" s="105">
        <v>12</v>
      </c>
      <c r="AA134" s="90">
        <f>'LEDGER LOAD INPUT'!E146</f>
        <v>0</v>
      </c>
      <c r="AB134" s="108">
        <f t="shared" si="10"/>
        <v>0</v>
      </c>
      <c r="AC134" s="112">
        <f t="shared" si="11"/>
        <v>0</v>
      </c>
    </row>
    <row r="135" spans="1:29">
      <c r="A135" s="89" t="s">
        <v>32</v>
      </c>
      <c r="B135" s="89" t="s">
        <v>32</v>
      </c>
      <c r="C135" s="89" t="s">
        <v>33</v>
      </c>
      <c r="D135" s="89" t="s">
        <v>33</v>
      </c>
      <c r="E135" s="89">
        <v>150000</v>
      </c>
      <c r="F135" s="89"/>
      <c r="G135" s="103" t="e">
        <f t="shared" si="9"/>
        <v>#N/A</v>
      </c>
      <c r="H135" s="89"/>
      <c r="I135" s="89"/>
      <c r="J135" s="89">
        <v>2000</v>
      </c>
      <c r="K135" s="103"/>
      <c r="L135" s="89"/>
      <c r="M135" s="89"/>
      <c r="N135" s="89"/>
      <c r="O135" s="89"/>
      <c r="P135" s="89"/>
      <c r="Q135" s="89"/>
      <c r="R135" s="89"/>
      <c r="S135" s="89"/>
      <c r="T135" s="103" t="e">
        <f t="shared" si="7"/>
        <v>#N/A</v>
      </c>
      <c r="U135" s="89"/>
      <c r="V135" s="103"/>
      <c r="W135" s="89" t="s">
        <v>37</v>
      </c>
      <c r="X135" s="89"/>
      <c r="Y135" s="103">
        <f t="shared" si="8"/>
        <v>0</v>
      </c>
      <c r="Z135" s="105">
        <v>12</v>
      </c>
      <c r="AA135" s="90">
        <f>'LEDGER LOAD INPUT'!E147</f>
        <v>0</v>
      </c>
      <c r="AB135" s="108">
        <f t="shared" si="10"/>
        <v>0</v>
      </c>
      <c r="AC135" s="112">
        <f t="shared" si="11"/>
        <v>0</v>
      </c>
    </row>
    <row r="136" spans="1:29">
      <c r="A136" s="89" t="s">
        <v>32</v>
      </c>
      <c r="B136" s="89" t="s">
        <v>32</v>
      </c>
      <c r="C136" s="89" t="s">
        <v>33</v>
      </c>
      <c r="D136" s="89" t="s">
        <v>33</v>
      </c>
      <c r="E136" s="89">
        <v>160000</v>
      </c>
      <c r="F136" s="89"/>
      <c r="G136" s="103" t="e">
        <f t="shared" si="9"/>
        <v>#N/A</v>
      </c>
      <c r="H136" s="89"/>
      <c r="I136" s="89"/>
      <c r="J136" s="89">
        <v>2000</v>
      </c>
      <c r="K136" s="103"/>
      <c r="L136" s="89"/>
      <c r="M136" s="89"/>
      <c r="N136" s="89"/>
      <c r="O136" s="89"/>
      <c r="P136" s="89"/>
      <c r="Q136" s="89"/>
      <c r="R136" s="89"/>
      <c r="S136" s="89"/>
      <c r="T136" s="103" t="e">
        <f t="shared" ref="T136:T199" si="12">$T$6</f>
        <v>#N/A</v>
      </c>
      <c r="U136" s="89"/>
      <c r="V136" s="103"/>
      <c r="W136" s="89" t="s">
        <v>37</v>
      </c>
      <c r="X136" s="89"/>
      <c r="Y136" s="103">
        <f t="shared" ref="Y136:Y199" si="13">$Y$6</f>
        <v>0</v>
      </c>
      <c r="Z136" s="105">
        <v>12</v>
      </c>
      <c r="AA136" s="90">
        <f>'LEDGER LOAD INPUT'!E148</f>
        <v>0</v>
      </c>
      <c r="AB136" s="108">
        <f t="shared" si="10"/>
        <v>0</v>
      </c>
      <c r="AC136" s="112">
        <f t="shared" si="11"/>
        <v>0</v>
      </c>
    </row>
    <row r="137" spans="1:29">
      <c r="A137" s="89" t="s">
        <v>32</v>
      </c>
      <c r="B137" s="89" t="s">
        <v>32</v>
      </c>
      <c r="C137" s="89" t="s">
        <v>33</v>
      </c>
      <c r="D137" s="89" t="s">
        <v>33</v>
      </c>
      <c r="E137" s="89">
        <v>180000</v>
      </c>
      <c r="F137" s="89"/>
      <c r="G137" s="103" t="e">
        <f t="shared" ref="G137:G200" si="14">$G$6</f>
        <v>#N/A</v>
      </c>
      <c r="H137" s="89"/>
      <c r="I137" s="89"/>
      <c r="J137" s="89">
        <v>2000</v>
      </c>
      <c r="K137" s="103"/>
      <c r="L137" s="89"/>
      <c r="M137" s="89"/>
      <c r="N137" s="89"/>
      <c r="O137" s="89"/>
      <c r="P137" s="89"/>
      <c r="Q137" s="89"/>
      <c r="R137" s="89"/>
      <c r="S137" s="89"/>
      <c r="T137" s="103" t="e">
        <f t="shared" si="12"/>
        <v>#N/A</v>
      </c>
      <c r="U137" s="89"/>
      <c r="V137" s="103"/>
      <c r="W137" s="89" t="s">
        <v>37</v>
      </c>
      <c r="X137" s="89"/>
      <c r="Y137" s="103">
        <f t="shared" si="13"/>
        <v>0</v>
      </c>
      <c r="Z137" s="105">
        <v>12</v>
      </c>
      <c r="AA137" s="90">
        <f>'LEDGER LOAD INPUT'!E149</f>
        <v>0</v>
      </c>
      <c r="AB137" s="108">
        <f t="shared" si="10"/>
        <v>0</v>
      </c>
      <c r="AC137" s="112">
        <f t="shared" si="11"/>
        <v>0</v>
      </c>
    </row>
    <row r="138" spans="1:29">
      <c r="A138" s="89" t="s">
        <v>32</v>
      </c>
      <c r="B138" s="89" t="s">
        <v>32</v>
      </c>
      <c r="C138" s="89" t="s">
        <v>33</v>
      </c>
      <c r="D138" s="89" t="s">
        <v>33</v>
      </c>
      <c r="E138" s="89">
        <v>190000</v>
      </c>
      <c r="F138" s="89"/>
      <c r="G138" s="103" t="e">
        <f t="shared" si="14"/>
        <v>#N/A</v>
      </c>
      <c r="H138" s="89"/>
      <c r="I138" s="89"/>
      <c r="J138" s="89">
        <v>2000</v>
      </c>
      <c r="K138" s="103"/>
      <c r="L138" s="89"/>
      <c r="M138" s="89"/>
      <c r="N138" s="89"/>
      <c r="O138" s="89"/>
      <c r="P138" s="89"/>
      <c r="Q138" s="89"/>
      <c r="R138" s="89"/>
      <c r="S138" s="89"/>
      <c r="T138" s="103" t="e">
        <f t="shared" si="12"/>
        <v>#N/A</v>
      </c>
      <c r="U138" s="89"/>
      <c r="V138" s="103"/>
      <c r="W138" s="89" t="s">
        <v>37</v>
      </c>
      <c r="X138" s="89"/>
      <c r="Y138" s="103">
        <f t="shared" si="13"/>
        <v>0</v>
      </c>
      <c r="Z138" s="105">
        <v>12</v>
      </c>
      <c r="AA138" s="90">
        <f>'LEDGER LOAD INPUT'!E150</f>
        <v>0</v>
      </c>
      <c r="AB138" s="108">
        <f t="shared" si="10"/>
        <v>0</v>
      </c>
      <c r="AC138" s="112">
        <f t="shared" si="11"/>
        <v>0</v>
      </c>
    </row>
    <row r="139" spans="1:29">
      <c r="A139" s="89" t="s">
        <v>32</v>
      </c>
      <c r="B139" s="89" t="s">
        <v>32</v>
      </c>
      <c r="C139" s="89" t="s">
        <v>33</v>
      </c>
      <c r="D139" s="89" t="s">
        <v>33</v>
      </c>
      <c r="E139" s="89">
        <v>200000</v>
      </c>
      <c r="F139" s="89"/>
      <c r="G139" s="103" t="e">
        <f t="shared" si="14"/>
        <v>#N/A</v>
      </c>
      <c r="H139" s="89"/>
      <c r="I139" s="89"/>
      <c r="J139" s="89">
        <v>2000</v>
      </c>
      <c r="K139" s="103"/>
      <c r="L139" s="89"/>
      <c r="M139" s="89"/>
      <c r="N139" s="89"/>
      <c r="O139" s="89"/>
      <c r="P139" s="89"/>
      <c r="Q139" s="89"/>
      <c r="R139" s="89"/>
      <c r="S139" s="89"/>
      <c r="T139" s="103" t="e">
        <f t="shared" si="12"/>
        <v>#N/A</v>
      </c>
      <c r="U139" s="89"/>
      <c r="V139" s="103"/>
      <c r="W139" s="89" t="s">
        <v>37</v>
      </c>
      <c r="X139" s="89"/>
      <c r="Y139" s="103">
        <f t="shared" si="13"/>
        <v>0</v>
      </c>
      <c r="Z139" s="105">
        <v>12</v>
      </c>
      <c r="AA139" s="90">
        <f>('LEDGER LOAD INPUT'!E152)*-1</f>
        <v>0</v>
      </c>
      <c r="AB139" s="108">
        <f t="shared" si="10"/>
        <v>0</v>
      </c>
      <c r="AC139" s="112">
        <f t="shared" si="11"/>
        <v>0</v>
      </c>
    </row>
    <row r="140" spans="1:29">
      <c r="A140" s="89" t="s">
        <v>32</v>
      </c>
      <c r="B140" s="89" t="s">
        <v>32</v>
      </c>
      <c r="C140" s="89" t="s">
        <v>33</v>
      </c>
      <c r="D140" s="89" t="s">
        <v>33</v>
      </c>
      <c r="E140" s="89">
        <v>210000</v>
      </c>
      <c r="F140" s="89"/>
      <c r="G140" s="103" t="e">
        <f t="shared" si="14"/>
        <v>#N/A</v>
      </c>
      <c r="H140" s="89"/>
      <c r="I140" s="89"/>
      <c r="J140" s="89">
        <v>2000</v>
      </c>
      <c r="K140" s="103"/>
      <c r="L140" s="89"/>
      <c r="M140" s="89"/>
      <c r="N140" s="89"/>
      <c r="O140" s="89"/>
      <c r="P140" s="89"/>
      <c r="Q140" s="89"/>
      <c r="R140" s="89"/>
      <c r="S140" s="89"/>
      <c r="T140" s="103" t="e">
        <f t="shared" si="12"/>
        <v>#N/A</v>
      </c>
      <c r="U140" s="89"/>
      <c r="V140" s="103"/>
      <c r="W140" s="89" t="s">
        <v>37</v>
      </c>
      <c r="X140" s="89"/>
      <c r="Y140" s="103">
        <f t="shared" si="13"/>
        <v>0</v>
      </c>
      <c r="Z140" s="105">
        <v>12</v>
      </c>
      <c r="AA140" s="90">
        <f>('LEDGER LOAD INPUT'!E153)*-1</f>
        <v>0</v>
      </c>
      <c r="AB140" s="108">
        <f t="shared" si="10"/>
        <v>0</v>
      </c>
      <c r="AC140" s="112">
        <f t="shared" si="11"/>
        <v>0</v>
      </c>
    </row>
    <row r="141" spans="1:29">
      <c r="A141" s="89" t="s">
        <v>32</v>
      </c>
      <c r="B141" s="89" t="s">
        <v>32</v>
      </c>
      <c r="C141" s="89" t="s">
        <v>33</v>
      </c>
      <c r="D141" s="89" t="s">
        <v>33</v>
      </c>
      <c r="E141" s="89">
        <v>220000</v>
      </c>
      <c r="F141" s="89"/>
      <c r="G141" s="103" t="e">
        <f t="shared" si="14"/>
        <v>#N/A</v>
      </c>
      <c r="H141" s="89"/>
      <c r="I141" s="89"/>
      <c r="J141" s="89">
        <v>2000</v>
      </c>
      <c r="K141" s="103"/>
      <c r="L141" s="89"/>
      <c r="M141" s="89"/>
      <c r="N141" s="89"/>
      <c r="O141" s="89"/>
      <c r="P141" s="89"/>
      <c r="Q141" s="89"/>
      <c r="R141" s="89"/>
      <c r="S141" s="89"/>
      <c r="T141" s="103" t="e">
        <f t="shared" si="12"/>
        <v>#N/A</v>
      </c>
      <c r="U141" s="89"/>
      <c r="V141" s="103"/>
      <c r="W141" s="89" t="s">
        <v>37</v>
      </c>
      <c r="X141" s="89"/>
      <c r="Y141" s="103">
        <f t="shared" si="13"/>
        <v>0</v>
      </c>
      <c r="Z141" s="105">
        <v>12</v>
      </c>
      <c r="AA141" s="90">
        <f>('LEDGER LOAD INPUT'!E154)*-1</f>
        <v>0</v>
      </c>
      <c r="AB141" s="108">
        <f t="shared" si="10"/>
        <v>0</v>
      </c>
      <c r="AC141" s="112">
        <f t="shared" si="11"/>
        <v>0</v>
      </c>
    </row>
    <row r="142" spans="1:29">
      <c r="A142" s="89" t="s">
        <v>32</v>
      </c>
      <c r="B142" s="89" t="s">
        <v>32</v>
      </c>
      <c r="C142" s="89" t="s">
        <v>33</v>
      </c>
      <c r="D142" s="89" t="s">
        <v>33</v>
      </c>
      <c r="E142" s="89">
        <v>230000</v>
      </c>
      <c r="F142" s="89"/>
      <c r="G142" s="103" t="e">
        <f t="shared" si="14"/>
        <v>#N/A</v>
      </c>
      <c r="H142" s="89"/>
      <c r="I142" s="89"/>
      <c r="J142" s="89">
        <v>2000</v>
      </c>
      <c r="K142" s="103"/>
      <c r="L142" s="89"/>
      <c r="M142" s="89"/>
      <c r="N142" s="89"/>
      <c r="O142" s="89"/>
      <c r="P142" s="89"/>
      <c r="Q142" s="89"/>
      <c r="R142" s="89"/>
      <c r="S142" s="89"/>
      <c r="T142" s="103" t="e">
        <f t="shared" si="12"/>
        <v>#N/A</v>
      </c>
      <c r="U142" s="89"/>
      <c r="V142" s="103"/>
      <c r="W142" s="89" t="s">
        <v>37</v>
      </c>
      <c r="X142" s="89"/>
      <c r="Y142" s="103">
        <f t="shared" si="13"/>
        <v>0</v>
      </c>
      <c r="Z142" s="105">
        <v>12</v>
      </c>
      <c r="AA142" s="90">
        <f>('LEDGER LOAD INPUT'!E155)*-1</f>
        <v>0</v>
      </c>
      <c r="AB142" s="108">
        <f t="shared" si="10"/>
        <v>0</v>
      </c>
      <c r="AC142" s="112">
        <f t="shared" si="11"/>
        <v>0</v>
      </c>
    </row>
    <row r="143" spans="1:29">
      <c r="A143" s="89" t="s">
        <v>32</v>
      </c>
      <c r="B143" s="89" t="s">
        <v>32</v>
      </c>
      <c r="C143" s="89" t="s">
        <v>33</v>
      </c>
      <c r="D143" s="89" t="s">
        <v>33</v>
      </c>
      <c r="E143" s="89">
        <v>250000</v>
      </c>
      <c r="F143" s="89"/>
      <c r="G143" s="103" t="e">
        <f t="shared" si="14"/>
        <v>#N/A</v>
      </c>
      <c r="H143" s="89"/>
      <c r="I143" s="89"/>
      <c r="J143" s="89">
        <v>2000</v>
      </c>
      <c r="K143" s="103"/>
      <c r="L143" s="89"/>
      <c r="M143" s="89"/>
      <c r="N143" s="89"/>
      <c r="O143" s="89"/>
      <c r="P143" s="89"/>
      <c r="Q143" s="89"/>
      <c r="R143" s="89"/>
      <c r="S143" s="89"/>
      <c r="T143" s="103" t="e">
        <f t="shared" si="12"/>
        <v>#N/A</v>
      </c>
      <c r="U143" s="89"/>
      <c r="V143" s="103"/>
      <c r="W143" s="89" t="s">
        <v>37</v>
      </c>
      <c r="X143" s="89"/>
      <c r="Y143" s="103">
        <f t="shared" si="13"/>
        <v>0</v>
      </c>
      <c r="Z143" s="105">
        <v>12</v>
      </c>
      <c r="AA143" s="90">
        <f>('LEDGER LOAD INPUT'!E157)*-1</f>
        <v>0</v>
      </c>
      <c r="AB143" s="108">
        <f t="shared" si="10"/>
        <v>0</v>
      </c>
      <c r="AC143" s="112">
        <f t="shared" si="11"/>
        <v>0</v>
      </c>
    </row>
    <row r="144" spans="1:29">
      <c r="A144" s="89" t="s">
        <v>32</v>
      </c>
      <c r="B144" s="89" t="s">
        <v>32</v>
      </c>
      <c r="C144" s="89" t="s">
        <v>33</v>
      </c>
      <c r="D144" s="89" t="s">
        <v>33</v>
      </c>
      <c r="E144" s="89">
        <v>260000</v>
      </c>
      <c r="F144" s="89"/>
      <c r="G144" s="103" t="e">
        <f t="shared" si="14"/>
        <v>#N/A</v>
      </c>
      <c r="H144" s="89"/>
      <c r="I144" s="89"/>
      <c r="J144" s="89">
        <v>2000</v>
      </c>
      <c r="K144" s="103"/>
      <c r="L144" s="89"/>
      <c r="M144" s="89"/>
      <c r="N144" s="89"/>
      <c r="O144" s="89"/>
      <c r="P144" s="89"/>
      <c r="Q144" s="89"/>
      <c r="R144" s="89"/>
      <c r="S144" s="89"/>
      <c r="T144" s="103" t="e">
        <f t="shared" si="12"/>
        <v>#N/A</v>
      </c>
      <c r="U144" s="89"/>
      <c r="V144" s="103"/>
      <c r="W144" s="89" t="s">
        <v>37</v>
      </c>
      <c r="X144" s="89"/>
      <c r="Y144" s="103">
        <f t="shared" si="13"/>
        <v>0</v>
      </c>
      <c r="Z144" s="105">
        <v>12</v>
      </c>
      <c r="AA144" s="90">
        <f>('LEDGER LOAD INPUT'!E158)*-1</f>
        <v>0</v>
      </c>
      <c r="AB144" s="108">
        <f t="shared" si="10"/>
        <v>0</v>
      </c>
      <c r="AC144" s="112">
        <f t="shared" si="11"/>
        <v>0</v>
      </c>
    </row>
    <row r="145" spans="1:29">
      <c r="A145" s="89" t="s">
        <v>32</v>
      </c>
      <c r="B145" s="89" t="s">
        <v>32</v>
      </c>
      <c r="C145" s="89" t="s">
        <v>33</v>
      </c>
      <c r="D145" s="89" t="s">
        <v>33</v>
      </c>
      <c r="E145" s="89">
        <v>270000</v>
      </c>
      <c r="F145" s="89"/>
      <c r="G145" s="103" t="e">
        <f t="shared" si="14"/>
        <v>#N/A</v>
      </c>
      <c r="H145" s="89"/>
      <c r="I145" s="89"/>
      <c r="J145" s="89">
        <v>2000</v>
      </c>
      <c r="K145" s="103"/>
      <c r="L145" s="89"/>
      <c r="M145" s="89"/>
      <c r="N145" s="89"/>
      <c r="O145" s="89"/>
      <c r="P145" s="89"/>
      <c r="Q145" s="89"/>
      <c r="R145" s="89"/>
      <c r="S145" s="89"/>
      <c r="T145" s="103" t="e">
        <f t="shared" si="12"/>
        <v>#N/A</v>
      </c>
      <c r="U145" s="89"/>
      <c r="V145" s="103"/>
      <c r="W145" s="89" t="s">
        <v>37</v>
      </c>
      <c r="X145" s="89"/>
      <c r="Y145" s="103">
        <f t="shared" si="13"/>
        <v>0</v>
      </c>
      <c r="Z145" s="105">
        <v>12</v>
      </c>
      <c r="AA145" s="90">
        <f>('LEDGER LOAD INPUT'!E159)*-1</f>
        <v>0</v>
      </c>
      <c r="AB145" s="108">
        <f t="shared" si="10"/>
        <v>0</v>
      </c>
      <c r="AC145" s="112">
        <f t="shared" si="11"/>
        <v>0</v>
      </c>
    </row>
    <row r="146" spans="1:29">
      <c r="A146" s="89" t="s">
        <v>32</v>
      </c>
      <c r="B146" s="89" t="s">
        <v>32</v>
      </c>
      <c r="C146" s="89" t="s">
        <v>33</v>
      </c>
      <c r="D146" s="89" t="s">
        <v>33</v>
      </c>
      <c r="E146" s="89">
        <v>280000</v>
      </c>
      <c r="F146" s="89"/>
      <c r="G146" s="103" t="e">
        <f t="shared" si="14"/>
        <v>#N/A</v>
      </c>
      <c r="H146" s="89"/>
      <c r="I146" s="89"/>
      <c r="J146" s="89">
        <v>2000</v>
      </c>
      <c r="K146" s="103"/>
      <c r="L146" s="89"/>
      <c r="M146" s="89"/>
      <c r="N146" s="89"/>
      <c r="O146" s="89"/>
      <c r="P146" s="89"/>
      <c r="Q146" s="89"/>
      <c r="R146" s="89"/>
      <c r="S146" s="89"/>
      <c r="T146" s="103" t="e">
        <f t="shared" si="12"/>
        <v>#N/A</v>
      </c>
      <c r="U146" s="89"/>
      <c r="V146" s="103"/>
      <c r="W146" s="89" t="s">
        <v>37</v>
      </c>
      <c r="X146" s="89"/>
      <c r="Y146" s="103">
        <f t="shared" si="13"/>
        <v>0</v>
      </c>
      <c r="Z146" s="105">
        <v>12</v>
      </c>
      <c r="AA146" s="90">
        <f>('LEDGER LOAD INPUT'!E160)*-1</f>
        <v>0</v>
      </c>
      <c r="AB146" s="108">
        <f t="shared" si="10"/>
        <v>0</v>
      </c>
      <c r="AC146" s="112">
        <f t="shared" si="11"/>
        <v>0</v>
      </c>
    </row>
    <row r="147" spans="1:29">
      <c r="A147" s="89" t="s">
        <v>32</v>
      </c>
      <c r="B147" s="89" t="s">
        <v>32</v>
      </c>
      <c r="C147" s="89" t="s">
        <v>33</v>
      </c>
      <c r="D147" s="89" t="s">
        <v>33</v>
      </c>
      <c r="E147" s="89">
        <v>311000</v>
      </c>
      <c r="F147" s="89"/>
      <c r="G147" s="103" t="e">
        <f t="shared" si="14"/>
        <v>#N/A</v>
      </c>
      <c r="H147" s="89"/>
      <c r="I147" s="89"/>
      <c r="J147" s="89">
        <v>2000</v>
      </c>
      <c r="K147" s="103"/>
      <c r="L147" s="89"/>
      <c r="M147" s="89"/>
      <c r="N147" s="89"/>
      <c r="O147" s="89"/>
      <c r="P147" s="89"/>
      <c r="Q147" s="89"/>
      <c r="R147" s="89"/>
      <c r="S147" s="89"/>
      <c r="T147" s="103" t="e">
        <f t="shared" si="12"/>
        <v>#N/A</v>
      </c>
      <c r="U147" s="89"/>
      <c r="V147" s="103"/>
      <c r="W147" s="89" t="s">
        <v>37</v>
      </c>
      <c r="X147" s="89"/>
      <c r="Y147" s="103">
        <f t="shared" si="13"/>
        <v>0</v>
      </c>
      <c r="Z147" s="105">
        <v>12</v>
      </c>
      <c r="AA147" s="90">
        <f>('LEDGER LOAD INPUT'!E162)*-1</f>
        <v>0</v>
      </c>
      <c r="AB147" s="108">
        <f t="shared" si="10"/>
        <v>0</v>
      </c>
      <c r="AC147" s="112">
        <f t="shared" si="11"/>
        <v>0</v>
      </c>
    </row>
    <row r="148" spans="1:29">
      <c r="A148" s="89" t="s">
        <v>32</v>
      </c>
      <c r="B148" s="89" t="s">
        <v>32</v>
      </c>
      <c r="C148" s="89" t="s">
        <v>33</v>
      </c>
      <c r="D148" s="89" t="s">
        <v>33</v>
      </c>
      <c r="E148" s="89">
        <v>312000</v>
      </c>
      <c r="F148" s="89"/>
      <c r="G148" s="103" t="e">
        <f t="shared" si="14"/>
        <v>#N/A</v>
      </c>
      <c r="H148" s="89"/>
      <c r="I148" s="89"/>
      <c r="J148" s="89">
        <v>2000</v>
      </c>
      <c r="K148" s="103"/>
      <c r="L148" s="89"/>
      <c r="M148" s="89"/>
      <c r="N148" s="89"/>
      <c r="O148" s="89"/>
      <c r="P148" s="89"/>
      <c r="Q148" s="89"/>
      <c r="R148" s="89"/>
      <c r="S148" s="89"/>
      <c r="T148" s="103" t="e">
        <f t="shared" si="12"/>
        <v>#N/A</v>
      </c>
      <c r="U148" s="89"/>
      <c r="V148" s="103"/>
      <c r="W148" s="89" t="s">
        <v>37</v>
      </c>
      <c r="X148" s="89"/>
      <c r="Y148" s="103">
        <f t="shared" si="13"/>
        <v>0</v>
      </c>
      <c r="Z148" s="105">
        <v>12</v>
      </c>
      <c r="AA148" s="90">
        <f>('LEDGER LOAD INPUT'!E163)*-1</f>
        <v>0</v>
      </c>
      <c r="AB148" s="108">
        <f t="shared" si="10"/>
        <v>0</v>
      </c>
      <c r="AC148" s="112">
        <f t="shared" si="11"/>
        <v>0</v>
      </c>
    </row>
    <row r="149" spans="1:29">
      <c r="A149" s="89" t="s">
        <v>32</v>
      </c>
      <c r="B149" s="89" t="s">
        <v>32</v>
      </c>
      <c r="C149" s="89" t="s">
        <v>33</v>
      </c>
      <c r="D149" s="89" t="s">
        <v>33</v>
      </c>
      <c r="E149" s="89">
        <v>313000</v>
      </c>
      <c r="F149" s="89"/>
      <c r="G149" s="103" t="e">
        <f t="shared" si="14"/>
        <v>#N/A</v>
      </c>
      <c r="H149" s="89"/>
      <c r="I149" s="89"/>
      <c r="J149" s="89">
        <v>2000</v>
      </c>
      <c r="K149" s="103"/>
      <c r="L149" s="89"/>
      <c r="M149" s="89"/>
      <c r="N149" s="89"/>
      <c r="O149" s="89"/>
      <c r="P149" s="89"/>
      <c r="Q149" s="89"/>
      <c r="R149" s="89"/>
      <c r="S149" s="89"/>
      <c r="T149" s="103" t="e">
        <f t="shared" si="12"/>
        <v>#N/A</v>
      </c>
      <c r="U149" s="89"/>
      <c r="V149" s="103"/>
      <c r="W149" s="89" t="s">
        <v>37</v>
      </c>
      <c r="X149" s="89"/>
      <c r="Y149" s="103">
        <f t="shared" si="13"/>
        <v>0</v>
      </c>
      <c r="Z149" s="105">
        <v>12</v>
      </c>
      <c r="AA149" s="90">
        <f>('LEDGER LOAD INPUT'!E164)*-1</f>
        <v>0</v>
      </c>
      <c r="AB149" s="108">
        <f t="shared" si="10"/>
        <v>0</v>
      </c>
      <c r="AC149" s="112">
        <f t="shared" si="11"/>
        <v>0</v>
      </c>
    </row>
    <row r="150" spans="1:29">
      <c r="A150" s="89" t="s">
        <v>32</v>
      </c>
      <c r="B150" s="89" t="s">
        <v>32</v>
      </c>
      <c r="C150" s="89" t="s">
        <v>33</v>
      </c>
      <c r="D150" s="89" t="s">
        <v>33</v>
      </c>
      <c r="E150" s="89">
        <v>314000</v>
      </c>
      <c r="F150" s="89"/>
      <c r="G150" s="103" t="e">
        <f t="shared" si="14"/>
        <v>#N/A</v>
      </c>
      <c r="H150" s="89"/>
      <c r="I150" s="89"/>
      <c r="J150" s="89">
        <v>2000</v>
      </c>
      <c r="K150" s="103"/>
      <c r="L150" s="89"/>
      <c r="M150" s="89"/>
      <c r="N150" s="89"/>
      <c r="O150" s="89"/>
      <c r="P150" s="89"/>
      <c r="Q150" s="89"/>
      <c r="R150" s="89"/>
      <c r="S150" s="89"/>
      <c r="T150" s="103" t="e">
        <f t="shared" si="12"/>
        <v>#N/A</v>
      </c>
      <c r="U150" s="89"/>
      <c r="V150" s="103"/>
      <c r="W150" s="89" t="s">
        <v>37</v>
      </c>
      <c r="X150" s="89"/>
      <c r="Y150" s="103">
        <f t="shared" si="13"/>
        <v>0</v>
      </c>
      <c r="Z150" s="105">
        <v>12</v>
      </c>
      <c r="AA150" s="90">
        <f>('LEDGER LOAD INPUT'!E165)*-1</f>
        <v>0</v>
      </c>
      <c r="AB150" s="108">
        <f t="shared" si="10"/>
        <v>0</v>
      </c>
      <c r="AC150" s="112">
        <f t="shared" si="11"/>
        <v>0</v>
      </c>
    </row>
    <row r="151" spans="1:29">
      <c r="A151" s="89" t="s">
        <v>32</v>
      </c>
      <c r="B151" s="89" t="s">
        <v>32</v>
      </c>
      <c r="C151" s="89" t="s">
        <v>33</v>
      </c>
      <c r="D151" s="89" t="s">
        <v>33</v>
      </c>
      <c r="E151" s="89">
        <v>315000</v>
      </c>
      <c r="F151" s="89"/>
      <c r="G151" s="103" t="e">
        <f t="shared" si="14"/>
        <v>#N/A</v>
      </c>
      <c r="H151" s="89"/>
      <c r="I151" s="89"/>
      <c r="J151" s="89">
        <v>2000</v>
      </c>
      <c r="K151" s="103"/>
      <c r="L151" s="89"/>
      <c r="M151" s="89"/>
      <c r="N151" s="89"/>
      <c r="O151" s="89"/>
      <c r="P151" s="89"/>
      <c r="Q151" s="89"/>
      <c r="R151" s="89"/>
      <c r="S151" s="89"/>
      <c r="T151" s="103" t="e">
        <f t="shared" si="12"/>
        <v>#N/A</v>
      </c>
      <c r="U151" s="89"/>
      <c r="V151" s="103"/>
      <c r="W151" s="89" t="s">
        <v>37</v>
      </c>
      <c r="X151" s="89"/>
      <c r="Y151" s="103">
        <f t="shared" si="13"/>
        <v>0</v>
      </c>
      <c r="Z151" s="105">
        <v>12</v>
      </c>
      <c r="AA151" s="90">
        <f>('LEDGER LOAD INPUT'!E166)*-1</f>
        <v>0</v>
      </c>
      <c r="AB151" s="108">
        <f t="shared" si="10"/>
        <v>0</v>
      </c>
      <c r="AC151" s="112">
        <f t="shared" si="11"/>
        <v>0</v>
      </c>
    </row>
    <row r="152" spans="1:29">
      <c r="A152" s="89" t="s">
        <v>32</v>
      </c>
      <c r="B152" s="89" t="s">
        <v>32</v>
      </c>
      <c r="C152" s="89" t="s">
        <v>33</v>
      </c>
      <c r="D152" s="89" t="s">
        <v>33</v>
      </c>
      <c r="E152" s="89">
        <v>316000</v>
      </c>
      <c r="F152" s="89"/>
      <c r="G152" s="103" t="e">
        <f t="shared" si="14"/>
        <v>#N/A</v>
      </c>
      <c r="H152" s="89"/>
      <c r="I152" s="89"/>
      <c r="J152" s="89">
        <v>2000</v>
      </c>
      <c r="K152" s="103"/>
      <c r="L152" s="89"/>
      <c r="M152" s="89"/>
      <c r="N152" s="89"/>
      <c r="O152" s="89"/>
      <c r="P152" s="89"/>
      <c r="Q152" s="89"/>
      <c r="R152" s="89"/>
      <c r="S152" s="89"/>
      <c r="T152" s="103" t="e">
        <f t="shared" si="12"/>
        <v>#N/A</v>
      </c>
      <c r="U152" s="89"/>
      <c r="V152" s="103"/>
      <c r="W152" s="89" t="s">
        <v>37</v>
      </c>
      <c r="X152" s="89"/>
      <c r="Y152" s="103">
        <f t="shared" si="13"/>
        <v>0</v>
      </c>
      <c r="Z152" s="105">
        <v>12</v>
      </c>
      <c r="AA152" s="90">
        <f>('LEDGER LOAD INPUT'!E167)*-1</f>
        <v>0</v>
      </c>
      <c r="AB152" s="108">
        <f t="shared" si="10"/>
        <v>0</v>
      </c>
      <c r="AC152" s="112">
        <f t="shared" si="11"/>
        <v>0</v>
      </c>
    </row>
    <row r="153" spans="1:29">
      <c r="A153" s="89" t="s">
        <v>32</v>
      </c>
      <c r="B153" s="89" t="s">
        <v>32</v>
      </c>
      <c r="C153" s="89" t="s">
        <v>33</v>
      </c>
      <c r="D153" s="89" t="s">
        <v>33</v>
      </c>
      <c r="E153" s="89">
        <v>321000</v>
      </c>
      <c r="F153" s="89"/>
      <c r="G153" s="103" t="e">
        <f t="shared" si="14"/>
        <v>#N/A</v>
      </c>
      <c r="H153" s="89"/>
      <c r="I153" s="89"/>
      <c r="J153" s="89">
        <v>2000</v>
      </c>
      <c r="K153" s="103"/>
      <c r="L153" s="89"/>
      <c r="M153" s="89"/>
      <c r="N153" s="89"/>
      <c r="O153" s="89"/>
      <c r="P153" s="89"/>
      <c r="Q153" s="89"/>
      <c r="R153" s="89"/>
      <c r="S153" s="89"/>
      <c r="T153" s="103" t="e">
        <f t="shared" si="12"/>
        <v>#N/A</v>
      </c>
      <c r="U153" s="89"/>
      <c r="V153" s="103"/>
      <c r="W153" s="89" t="s">
        <v>37</v>
      </c>
      <c r="X153" s="89"/>
      <c r="Y153" s="103">
        <f t="shared" si="13"/>
        <v>0</v>
      </c>
      <c r="Z153" s="105">
        <v>12</v>
      </c>
      <c r="AA153" s="90">
        <f>('LEDGER LOAD INPUT'!E168)*-1</f>
        <v>0</v>
      </c>
      <c r="AB153" s="108">
        <f t="shared" si="10"/>
        <v>0</v>
      </c>
      <c r="AC153" s="112">
        <f t="shared" si="11"/>
        <v>0</v>
      </c>
    </row>
    <row r="154" spans="1:29">
      <c r="A154" s="89" t="s">
        <v>32</v>
      </c>
      <c r="B154" s="89" t="s">
        <v>32</v>
      </c>
      <c r="C154" s="89" t="s">
        <v>33</v>
      </c>
      <c r="D154" s="89" t="s">
        <v>33</v>
      </c>
      <c r="E154" s="89">
        <v>322000</v>
      </c>
      <c r="F154" s="89"/>
      <c r="G154" s="103" t="e">
        <f t="shared" si="14"/>
        <v>#N/A</v>
      </c>
      <c r="H154" s="89"/>
      <c r="I154" s="89"/>
      <c r="J154" s="89">
        <v>2000</v>
      </c>
      <c r="K154" s="103"/>
      <c r="L154" s="89"/>
      <c r="M154" s="89"/>
      <c r="N154" s="89"/>
      <c r="O154" s="89"/>
      <c r="P154" s="89"/>
      <c r="Q154" s="89"/>
      <c r="R154" s="89"/>
      <c r="S154" s="89"/>
      <c r="T154" s="103" t="e">
        <f t="shared" si="12"/>
        <v>#N/A</v>
      </c>
      <c r="U154" s="89"/>
      <c r="V154" s="103"/>
      <c r="W154" s="89" t="s">
        <v>37</v>
      </c>
      <c r="X154" s="89"/>
      <c r="Y154" s="103">
        <f t="shared" si="13"/>
        <v>0</v>
      </c>
      <c r="Z154" s="105">
        <v>12</v>
      </c>
      <c r="AA154" s="90">
        <f>('LEDGER LOAD INPUT'!E169)*-1</f>
        <v>0</v>
      </c>
      <c r="AB154" s="108">
        <f t="shared" si="10"/>
        <v>0</v>
      </c>
      <c r="AC154" s="112">
        <f t="shared" si="11"/>
        <v>0</v>
      </c>
    </row>
    <row r="155" spans="1:29">
      <c r="A155" s="89" t="s">
        <v>32</v>
      </c>
      <c r="B155" s="89" t="s">
        <v>32</v>
      </c>
      <c r="C155" s="89" t="s">
        <v>33</v>
      </c>
      <c r="D155" s="89" t="s">
        <v>33</v>
      </c>
      <c r="E155" s="89">
        <v>323000</v>
      </c>
      <c r="F155" s="89"/>
      <c r="G155" s="103" t="e">
        <f t="shared" si="14"/>
        <v>#N/A</v>
      </c>
      <c r="H155" s="89"/>
      <c r="I155" s="89"/>
      <c r="J155" s="89">
        <v>2000</v>
      </c>
      <c r="K155" s="103"/>
      <c r="L155" s="89"/>
      <c r="M155" s="89"/>
      <c r="N155" s="89"/>
      <c r="O155" s="89"/>
      <c r="P155" s="89"/>
      <c r="Q155" s="89"/>
      <c r="R155" s="89"/>
      <c r="S155" s="89"/>
      <c r="T155" s="103" t="e">
        <f t="shared" si="12"/>
        <v>#N/A</v>
      </c>
      <c r="U155" s="89"/>
      <c r="V155" s="103"/>
      <c r="W155" s="89" t="s">
        <v>37</v>
      </c>
      <c r="X155" s="89"/>
      <c r="Y155" s="103">
        <f t="shared" si="13"/>
        <v>0</v>
      </c>
      <c r="Z155" s="105">
        <v>12</v>
      </c>
      <c r="AA155" s="90">
        <f>('LEDGER LOAD INPUT'!E170)*-1</f>
        <v>0</v>
      </c>
      <c r="AB155" s="108">
        <f t="shared" si="10"/>
        <v>0</v>
      </c>
      <c r="AC155" s="112">
        <f t="shared" si="11"/>
        <v>0</v>
      </c>
    </row>
    <row r="156" spans="1:29">
      <c r="A156" s="89" t="s">
        <v>32</v>
      </c>
      <c r="B156" s="89" t="s">
        <v>32</v>
      </c>
      <c r="C156" s="89" t="s">
        <v>33</v>
      </c>
      <c r="D156" s="89" t="s">
        <v>33</v>
      </c>
      <c r="E156" s="89">
        <v>331000</v>
      </c>
      <c r="F156" s="89"/>
      <c r="G156" s="103" t="e">
        <f t="shared" si="14"/>
        <v>#N/A</v>
      </c>
      <c r="H156" s="89"/>
      <c r="I156" s="89"/>
      <c r="J156" s="89">
        <v>2000</v>
      </c>
      <c r="K156" s="103"/>
      <c r="L156" s="89"/>
      <c r="M156" s="89"/>
      <c r="N156" s="89"/>
      <c r="O156" s="89"/>
      <c r="P156" s="89"/>
      <c r="Q156" s="89"/>
      <c r="R156" s="89"/>
      <c r="S156" s="89"/>
      <c r="T156" s="103" t="e">
        <f t="shared" si="12"/>
        <v>#N/A</v>
      </c>
      <c r="U156" s="89"/>
      <c r="V156" s="103"/>
      <c r="W156" s="89" t="s">
        <v>37</v>
      </c>
      <c r="X156" s="89"/>
      <c r="Y156" s="103">
        <f t="shared" si="13"/>
        <v>0</v>
      </c>
      <c r="Z156" s="105">
        <v>12</v>
      </c>
      <c r="AA156" s="90">
        <f>('LEDGER LOAD INPUT'!E171)*-1</f>
        <v>0</v>
      </c>
      <c r="AB156" s="108">
        <f t="shared" si="10"/>
        <v>0</v>
      </c>
      <c r="AC156" s="112">
        <f t="shared" si="11"/>
        <v>0</v>
      </c>
    </row>
    <row r="157" spans="1:29">
      <c r="A157" s="89" t="s">
        <v>32</v>
      </c>
      <c r="B157" s="89" t="s">
        <v>32</v>
      </c>
      <c r="C157" s="89" t="s">
        <v>33</v>
      </c>
      <c r="D157" s="89" t="s">
        <v>33</v>
      </c>
      <c r="E157" s="89">
        <v>332000</v>
      </c>
      <c r="F157" s="89"/>
      <c r="G157" s="103" t="e">
        <f t="shared" si="14"/>
        <v>#N/A</v>
      </c>
      <c r="H157" s="89"/>
      <c r="I157" s="89"/>
      <c r="J157" s="89">
        <v>2000</v>
      </c>
      <c r="K157" s="103"/>
      <c r="L157" s="89"/>
      <c r="M157" s="89"/>
      <c r="N157" s="89"/>
      <c r="O157" s="89"/>
      <c r="P157" s="89"/>
      <c r="Q157" s="89"/>
      <c r="R157" s="89"/>
      <c r="S157" s="89"/>
      <c r="T157" s="103" t="e">
        <f t="shared" si="12"/>
        <v>#N/A</v>
      </c>
      <c r="U157" s="89"/>
      <c r="V157" s="103"/>
      <c r="W157" s="89" t="s">
        <v>37</v>
      </c>
      <c r="X157" s="89"/>
      <c r="Y157" s="103">
        <f t="shared" si="13"/>
        <v>0</v>
      </c>
      <c r="Z157" s="105">
        <v>12</v>
      </c>
      <c r="AA157" s="90">
        <f>('LEDGER LOAD INPUT'!E172)*-1</f>
        <v>0</v>
      </c>
      <c r="AB157" s="108">
        <f t="shared" si="10"/>
        <v>0</v>
      </c>
      <c r="AC157" s="112">
        <f t="shared" si="11"/>
        <v>0</v>
      </c>
    </row>
    <row r="158" spans="1:29">
      <c r="A158" s="89" t="s">
        <v>32</v>
      </c>
      <c r="B158" s="89" t="s">
        <v>32</v>
      </c>
      <c r="C158" s="89" t="s">
        <v>33</v>
      </c>
      <c r="D158" s="89" t="s">
        <v>33</v>
      </c>
      <c r="E158" s="89">
        <v>333000</v>
      </c>
      <c r="F158" s="89"/>
      <c r="G158" s="103" t="e">
        <f t="shared" si="14"/>
        <v>#N/A</v>
      </c>
      <c r="H158" s="89"/>
      <c r="I158" s="89"/>
      <c r="J158" s="89">
        <v>2000</v>
      </c>
      <c r="K158" s="103"/>
      <c r="L158" s="89"/>
      <c r="M158" s="89"/>
      <c r="N158" s="89"/>
      <c r="O158" s="89"/>
      <c r="P158" s="89"/>
      <c r="Q158" s="89"/>
      <c r="R158" s="89"/>
      <c r="S158" s="89"/>
      <c r="T158" s="103" t="e">
        <f t="shared" si="12"/>
        <v>#N/A</v>
      </c>
      <c r="U158" s="89"/>
      <c r="V158" s="103"/>
      <c r="W158" s="89" t="s">
        <v>37</v>
      </c>
      <c r="X158" s="89"/>
      <c r="Y158" s="103">
        <f t="shared" si="13"/>
        <v>0</v>
      </c>
      <c r="Z158" s="105">
        <v>12</v>
      </c>
      <c r="AA158" s="90">
        <f>('LEDGER LOAD INPUT'!E173)*-1</f>
        <v>0</v>
      </c>
      <c r="AB158" s="108">
        <f t="shared" si="10"/>
        <v>0</v>
      </c>
      <c r="AC158" s="112">
        <f t="shared" si="11"/>
        <v>0</v>
      </c>
    </row>
    <row r="159" spans="1:29">
      <c r="A159" s="89" t="s">
        <v>32</v>
      </c>
      <c r="B159" s="89" t="s">
        <v>32</v>
      </c>
      <c r="C159" s="89" t="s">
        <v>33</v>
      </c>
      <c r="D159" s="89" t="s">
        <v>33</v>
      </c>
      <c r="E159" s="89">
        <v>334000</v>
      </c>
      <c r="F159" s="89"/>
      <c r="G159" s="103" t="e">
        <f t="shared" si="14"/>
        <v>#N/A</v>
      </c>
      <c r="H159" s="89"/>
      <c r="I159" s="89"/>
      <c r="J159" s="89">
        <v>2000</v>
      </c>
      <c r="K159" s="103"/>
      <c r="L159" s="89"/>
      <c r="M159" s="89"/>
      <c r="N159" s="89"/>
      <c r="O159" s="89"/>
      <c r="P159" s="89"/>
      <c r="Q159" s="89"/>
      <c r="R159" s="89"/>
      <c r="S159" s="89"/>
      <c r="T159" s="103" t="e">
        <f t="shared" si="12"/>
        <v>#N/A</v>
      </c>
      <c r="U159" s="89"/>
      <c r="V159" s="103"/>
      <c r="W159" s="89" t="s">
        <v>37</v>
      </c>
      <c r="X159" s="89"/>
      <c r="Y159" s="103">
        <f t="shared" si="13"/>
        <v>0</v>
      </c>
      <c r="Z159" s="105">
        <v>12</v>
      </c>
      <c r="AA159" s="90">
        <f>('LEDGER LOAD INPUT'!E174)*-1</f>
        <v>0</v>
      </c>
      <c r="AB159" s="108">
        <f t="shared" si="10"/>
        <v>0</v>
      </c>
      <c r="AC159" s="112">
        <f t="shared" si="11"/>
        <v>0</v>
      </c>
    </row>
    <row r="160" spans="1:29">
      <c r="A160" s="89" t="s">
        <v>32</v>
      </c>
      <c r="B160" s="89" t="s">
        <v>32</v>
      </c>
      <c r="C160" s="89" t="s">
        <v>33</v>
      </c>
      <c r="D160" s="89" t="s">
        <v>33</v>
      </c>
      <c r="E160" s="89">
        <v>335000</v>
      </c>
      <c r="F160" s="89"/>
      <c r="G160" s="103" t="e">
        <f t="shared" si="14"/>
        <v>#N/A</v>
      </c>
      <c r="H160" s="89"/>
      <c r="I160" s="89"/>
      <c r="J160" s="89">
        <v>2000</v>
      </c>
      <c r="K160" s="103"/>
      <c r="L160" s="89"/>
      <c r="M160" s="89"/>
      <c r="N160" s="89"/>
      <c r="O160" s="89"/>
      <c r="P160" s="89"/>
      <c r="Q160" s="89"/>
      <c r="R160" s="89"/>
      <c r="S160" s="89"/>
      <c r="T160" s="103" t="e">
        <f t="shared" si="12"/>
        <v>#N/A</v>
      </c>
      <c r="U160" s="89"/>
      <c r="V160" s="103"/>
      <c r="W160" s="89" t="s">
        <v>37</v>
      </c>
      <c r="X160" s="89"/>
      <c r="Y160" s="103">
        <f t="shared" si="13"/>
        <v>0</v>
      </c>
      <c r="Z160" s="105">
        <v>12</v>
      </c>
      <c r="AA160" s="90">
        <f>('LEDGER LOAD INPUT'!E175)*-1</f>
        <v>0</v>
      </c>
      <c r="AB160" s="108">
        <f t="shared" si="10"/>
        <v>0</v>
      </c>
      <c r="AC160" s="112">
        <f t="shared" si="11"/>
        <v>0</v>
      </c>
    </row>
    <row r="161" spans="1:29">
      <c r="A161" s="89" t="s">
        <v>32</v>
      </c>
      <c r="B161" s="89" t="s">
        <v>32</v>
      </c>
      <c r="C161" s="89" t="s">
        <v>33</v>
      </c>
      <c r="D161" s="89" t="s">
        <v>33</v>
      </c>
      <c r="E161" s="89">
        <v>336000</v>
      </c>
      <c r="F161" s="89"/>
      <c r="G161" s="103" t="e">
        <f t="shared" si="14"/>
        <v>#N/A</v>
      </c>
      <c r="H161" s="89"/>
      <c r="I161" s="89"/>
      <c r="J161" s="89">
        <v>2000</v>
      </c>
      <c r="K161" s="103"/>
      <c r="L161" s="89"/>
      <c r="M161" s="89"/>
      <c r="N161" s="89"/>
      <c r="O161" s="89"/>
      <c r="P161" s="89"/>
      <c r="Q161" s="89"/>
      <c r="R161" s="89"/>
      <c r="S161" s="89"/>
      <c r="T161" s="103" t="e">
        <f t="shared" si="12"/>
        <v>#N/A</v>
      </c>
      <c r="U161" s="89"/>
      <c r="V161" s="103"/>
      <c r="W161" s="89" t="s">
        <v>37</v>
      </c>
      <c r="X161" s="89"/>
      <c r="Y161" s="103">
        <f t="shared" si="13"/>
        <v>0</v>
      </c>
      <c r="Z161" s="105">
        <v>12</v>
      </c>
      <c r="AA161" s="90">
        <f>('LEDGER LOAD INPUT'!E176)*-1</f>
        <v>0</v>
      </c>
      <c r="AB161" s="108">
        <f t="shared" si="10"/>
        <v>0</v>
      </c>
      <c r="AC161" s="112">
        <f t="shared" si="11"/>
        <v>0</v>
      </c>
    </row>
    <row r="162" spans="1:29">
      <c r="A162" s="89" t="s">
        <v>32</v>
      </c>
      <c r="B162" s="89" t="s">
        <v>32</v>
      </c>
      <c r="C162" s="89" t="s">
        <v>33</v>
      </c>
      <c r="D162" s="89" t="s">
        <v>33</v>
      </c>
      <c r="E162" s="89">
        <v>337000</v>
      </c>
      <c r="F162" s="89"/>
      <c r="G162" s="103" t="e">
        <f t="shared" si="14"/>
        <v>#N/A</v>
      </c>
      <c r="H162" s="89"/>
      <c r="I162" s="89"/>
      <c r="J162" s="89">
        <v>2000</v>
      </c>
      <c r="K162" s="103"/>
      <c r="L162" s="89"/>
      <c r="M162" s="89"/>
      <c r="N162" s="89"/>
      <c r="O162" s="89"/>
      <c r="P162" s="89"/>
      <c r="Q162" s="89"/>
      <c r="R162" s="89"/>
      <c r="S162" s="89"/>
      <c r="T162" s="103" t="e">
        <f t="shared" si="12"/>
        <v>#N/A</v>
      </c>
      <c r="U162" s="89"/>
      <c r="V162" s="103"/>
      <c r="W162" s="89" t="s">
        <v>37</v>
      </c>
      <c r="X162" s="89"/>
      <c r="Y162" s="103">
        <f t="shared" si="13"/>
        <v>0</v>
      </c>
      <c r="Z162" s="105">
        <v>12</v>
      </c>
      <c r="AA162" s="90">
        <f>('LEDGER LOAD INPUT'!E177)*-1</f>
        <v>0</v>
      </c>
      <c r="AB162" s="108">
        <f t="shared" si="10"/>
        <v>0</v>
      </c>
      <c r="AC162" s="112">
        <f t="shared" si="11"/>
        <v>0</v>
      </c>
    </row>
    <row r="163" spans="1:29">
      <c r="A163" s="89" t="s">
        <v>32</v>
      </c>
      <c r="B163" s="89" t="s">
        <v>32</v>
      </c>
      <c r="C163" s="89" t="s">
        <v>33</v>
      </c>
      <c r="D163" s="89" t="s">
        <v>33</v>
      </c>
      <c r="E163" s="89">
        <v>338000</v>
      </c>
      <c r="F163" s="89"/>
      <c r="G163" s="103" t="e">
        <f t="shared" si="14"/>
        <v>#N/A</v>
      </c>
      <c r="H163" s="89"/>
      <c r="I163" s="89"/>
      <c r="J163" s="89">
        <v>2000</v>
      </c>
      <c r="K163" s="103"/>
      <c r="L163" s="89"/>
      <c r="M163" s="89"/>
      <c r="N163" s="89"/>
      <c r="O163" s="89"/>
      <c r="P163" s="89"/>
      <c r="Q163" s="89"/>
      <c r="R163" s="89"/>
      <c r="S163" s="89"/>
      <c r="T163" s="103" t="e">
        <f t="shared" si="12"/>
        <v>#N/A</v>
      </c>
      <c r="U163" s="89"/>
      <c r="V163" s="103"/>
      <c r="W163" s="89" t="s">
        <v>37</v>
      </c>
      <c r="X163" s="89"/>
      <c r="Y163" s="103">
        <f t="shared" si="13"/>
        <v>0</v>
      </c>
      <c r="Z163" s="105">
        <v>12</v>
      </c>
      <c r="AA163" s="90">
        <f>('LEDGER LOAD INPUT'!E178)*-1</f>
        <v>0</v>
      </c>
      <c r="AB163" s="108">
        <f t="shared" si="10"/>
        <v>0</v>
      </c>
      <c r="AC163" s="112">
        <f t="shared" si="11"/>
        <v>0</v>
      </c>
    </row>
    <row r="164" spans="1:29">
      <c r="A164" s="89" t="s">
        <v>32</v>
      </c>
      <c r="B164" s="89" t="s">
        <v>32</v>
      </c>
      <c r="C164" s="89" t="s">
        <v>33</v>
      </c>
      <c r="D164" s="89" t="s">
        <v>33</v>
      </c>
      <c r="E164" s="89">
        <v>339000</v>
      </c>
      <c r="F164" s="89"/>
      <c r="G164" s="103" t="e">
        <f t="shared" si="14"/>
        <v>#N/A</v>
      </c>
      <c r="H164" s="89"/>
      <c r="I164" s="89"/>
      <c r="J164" s="89">
        <v>2000</v>
      </c>
      <c r="K164" s="103"/>
      <c r="L164" s="89"/>
      <c r="M164" s="89"/>
      <c r="N164" s="89"/>
      <c r="O164" s="89"/>
      <c r="P164" s="89"/>
      <c r="Q164" s="89"/>
      <c r="R164" s="89"/>
      <c r="S164" s="89"/>
      <c r="T164" s="103" t="e">
        <f t="shared" si="12"/>
        <v>#N/A</v>
      </c>
      <c r="U164" s="89"/>
      <c r="V164" s="103"/>
      <c r="W164" s="89" t="s">
        <v>37</v>
      </c>
      <c r="X164" s="89"/>
      <c r="Y164" s="103">
        <f t="shared" si="13"/>
        <v>0</v>
      </c>
      <c r="Z164" s="105">
        <v>12</v>
      </c>
      <c r="AA164" s="90">
        <f>('LEDGER LOAD INPUT'!E179)*-1</f>
        <v>0</v>
      </c>
      <c r="AB164" s="108">
        <f t="shared" si="10"/>
        <v>0</v>
      </c>
      <c r="AC164" s="112">
        <f t="shared" si="11"/>
        <v>0</v>
      </c>
    </row>
    <row r="165" spans="1:29">
      <c r="A165" s="89" t="s">
        <v>32</v>
      </c>
      <c r="B165" s="89" t="s">
        <v>32</v>
      </c>
      <c r="C165" s="89" t="s">
        <v>33</v>
      </c>
      <c r="D165" s="89" t="s">
        <v>33</v>
      </c>
      <c r="E165" s="89">
        <v>341000</v>
      </c>
      <c r="F165" s="89"/>
      <c r="G165" s="103" t="e">
        <f t="shared" si="14"/>
        <v>#N/A</v>
      </c>
      <c r="H165" s="89"/>
      <c r="I165" s="89"/>
      <c r="J165" s="89">
        <v>2000</v>
      </c>
      <c r="K165" s="103"/>
      <c r="L165" s="89"/>
      <c r="M165" s="89"/>
      <c r="N165" s="89"/>
      <c r="O165" s="89"/>
      <c r="P165" s="89"/>
      <c r="Q165" s="89"/>
      <c r="R165" s="89"/>
      <c r="S165" s="89"/>
      <c r="T165" s="103" t="e">
        <f t="shared" si="12"/>
        <v>#N/A</v>
      </c>
      <c r="U165" s="89"/>
      <c r="V165" s="103"/>
      <c r="W165" s="89" t="s">
        <v>37</v>
      </c>
      <c r="X165" s="89"/>
      <c r="Y165" s="103">
        <f t="shared" si="13"/>
        <v>0</v>
      </c>
      <c r="Z165" s="105">
        <v>12</v>
      </c>
      <c r="AA165" s="90">
        <f>('LEDGER LOAD INPUT'!E180)*-1</f>
        <v>0</v>
      </c>
      <c r="AB165" s="108">
        <f t="shared" si="10"/>
        <v>0</v>
      </c>
      <c r="AC165" s="112">
        <f t="shared" si="11"/>
        <v>0</v>
      </c>
    </row>
    <row r="166" spans="1:29">
      <c r="A166" s="89" t="s">
        <v>32</v>
      </c>
      <c r="B166" s="89" t="s">
        <v>32</v>
      </c>
      <c r="C166" s="89" t="s">
        <v>33</v>
      </c>
      <c r="D166" s="89" t="s">
        <v>33</v>
      </c>
      <c r="E166" s="89">
        <v>342000</v>
      </c>
      <c r="F166" s="89"/>
      <c r="G166" s="103" t="e">
        <f t="shared" si="14"/>
        <v>#N/A</v>
      </c>
      <c r="H166" s="89"/>
      <c r="I166" s="89"/>
      <c r="J166" s="89">
        <v>2000</v>
      </c>
      <c r="K166" s="103"/>
      <c r="L166" s="89"/>
      <c r="M166" s="89"/>
      <c r="N166" s="89"/>
      <c r="O166" s="89"/>
      <c r="P166" s="89"/>
      <c r="Q166" s="89"/>
      <c r="R166" s="89"/>
      <c r="S166" s="89"/>
      <c r="T166" s="103" t="e">
        <f t="shared" si="12"/>
        <v>#N/A</v>
      </c>
      <c r="U166" s="89"/>
      <c r="V166" s="103"/>
      <c r="W166" s="89" t="s">
        <v>37</v>
      </c>
      <c r="X166" s="89"/>
      <c r="Y166" s="103">
        <f t="shared" si="13"/>
        <v>0</v>
      </c>
      <c r="Z166" s="105">
        <v>12</v>
      </c>
      <c r="AA166" s="90">
        <f>('LEDGER LOAD INPUT'!E181)*-1</f>
        <v>0</v>
      </c>
      <c r="AB166" s="108">
        <f t="shared" si="10"/>
        <v>0</v>
      </c>
      <c r="AC166" s="112">
        <f t="shared" si="11"/>
        <v>0</v>
      </c>
    </row>
    <row r="167" spans="1:29">
      <c r="A167" s="89" t="s">
        <v>32</v>
      </c>
      <c r="B167" s="89" t="s">
        <v>32</v>
      </c>
      <c r="C167" s="89" t="s">
        <v>33</v>
      </c>
      <c r="D167" s="89" t="s">
        <v>33</v>
      </c>
      <c r="E167" s="89">
        <v>343000</v>
      </c>
      <c r="F167" s="89"/>
      <c r="G167" s="103" t="e">
        <f t="shared" si="14"/>
        <v>#N/A</v>
      </c>
      <c r="H167" s="89"/>
      <c r="I167" s="89"/>
      <c r="J167" s="89">
        <v>2000</v>
      </c>
      <c r="K167" s="103"/>
      <c r="L167" s="89"/>
      <c r="M167" s="89"/>
      <c r="N167" s="89"/>
      <c r="O167" s="89"/>
      <c r="P167" s="89"/>
      <c r="Q167" s="89"/>
      <c r="R167" s="89"/>
      <c r="S167" s="89"/>
      <c r="T167" s="103" t="e">
        <f t="shared" si="12"/>
        <v>#N/A</v>
      </c>
      <c r="U167" s="89"/>
      <c r="V167" s="103"/>
      <c r="W167" s="89" t="s">
        <v>37</v>
      </c>
      <c r="X167" s="89"/>
      <c r="Y167" s="103">
        <f t="shared" si="13"/>
        <v>0</v>
      </c>
      <c r="Z167" s="105">
        <v>12</v>
      </c>
      <c r="AA167" s="90">
        <f>('LEDGER LOAD INPUT'!E182)*-1</f>
        <v>0</v>
      </c>
      <c r="AB167" s="108">
        <f t="shared" si="10"/>
        <v>0</v>
      </c>
      <c r="AC167" s="112">
        <f t="shared" si="11"/>
        <v>0</v>
      </c>
    </row>
    <row r="168" spans="1:29">
      <c r="A168" s="89" t="s">
        <v>32</v>
      </c>
      <c r="B168" s="89" t="s">
        <v>32</v>
      </c>
      <c r="C168" s="89" t="s">
        <v>33</v>
      </c>
      <c r="D168" s="89" t="s">
        <v>33</v>
      </c>
      <c r="E168" s="89">
        <v>344000</v>
      </c>
      <c r="F168" s="89"/>
      <c r="G168" s="103" t="e">
        <f t="shared" si="14"/>
        <v>#N/A</v>
      </c>
      <c r="H168" s="89"/>
      <c r="I168" s="89"/>
      <c r="J168" s="89">
        <v>2000</v>
      </c>
      <c r="K168" s="103"/>
      <c r="L168" s="89"/>
      <c r="M168" s="89"/>
      <c r="N168" s="89"/>
      <c r="O168" s="89"/>
      <c r="P168" s="89"/>
      <c r="Q168" s="89"/>
      <c r="R168" s="89"/>
      <c r="S168" s="89"/>
      <c r="T168" s="103" t="e">
        <f t="shared" si="12"/>
        <v>#N/A</v>
      </c>
      <c r="U168" s="89"/>
      <c r="V168" s="103"/>
      <c r="W168" s="89" t="s">
        <v>37</v>
      </c>
      <c r="X168" s="89"/>
      <c r="Y168" s="103">
        <f t="shared" si="13"/>
        <v>0</v>
      </c>
      <c r="Z168" s="105">
        <v>12</v>
      </c>
      <c r="AA168" s="90">
        <f>('LEDGER LOAD INPUT'!E183)*-1</f>
        <v>0</v>
      </c>
      <c r="AB168" s="108">
        <f t="shared" si="10"/>
        <v>0</v>
      </c>
      <c r="AC168" s="112">
        <f t="shared" si="11"/>
        <v>0</v>
      </c>
    </row>
    <row r="169" spans="1:29">
      <c r="A169" s="89" t="s">
        <v>32</v>
      </c>
      <c r="B169" s="89" t="s">
        <v>32</v>
      </c>
      <c r="C169" s="89" t="s">
        <v>33</v>
      </c>
      <c r="D169" s="89" t="s">
        <v>33</v>
      </c>
      <c r="E169" s="89">
        <v>345000</v>
      </c>
      <c r="F169" s="89"/>
      <c r="G169" s="103" t="e">
        <f t="shared" si="14"/>
        <v>#N/A</v>
      </c>
      <c r="H169" s="89"/>
      <c r="I169" s="89"/>
      <c r="J169" s="89">
        <v>2000</v>
      </c>
      <c r="K169" s="103"/>
      <c r="L169" s="89"/>
      <c r="M169" s="89"/>
      <c r="N169" s="89"/>
      <c r="O169" s="89"/>
      <c r="P169" s="89"/>
      <c r="Q169" s="89"/>
      <c r="R169" s="89"/>
      <c r="S169" s="89"/>
      <c r="T169" s="103" t="e">
        <f t="shared" si="12"/>
        <v>#N/A</v>
      </c>
      <c r="U169" s="89"/>
      <c r="V169" s="103"/>
      <c r="W169" s="89" t="s">
        <v>37</v>
      </c>
      <c r="X169" s="89"/>
      <c r="Y169" s="103">
        <f t="shared" si="13"/>
        <v>0</v>
      </c>
      <c r="Z169" s="105">
        <v>12</v>
      </c>
      <c r="AA169" s="90">
        <f>('LEDGER LOAD INPUT'!E184)*-1</f>
        <v>0</v>
      </c>
      <c r="AB169" s="108">
        <f t="shared" si="10"/>
        <v>0</v>
      </c>
      <c r="AC169" s="112">
        <f t="shared" si="11"/>
        <v>0</v>
      </c>
    </row>
    <row r="170" spans="1:29">
      <c r="A170" s="89" t="s">
        <v>32</v>
      </c>
      <c r="B170" s="89" t="s">
        <v>32</v>
      </c>
      <c r="C170" s="89" t="s">
        <v>33</v>
      </c>
      <c r="D170" s="89" t="s">
        <v>33</v>
      </c>
      <c r="E170" s="89">
        <v>346000</v>
      </c>
      <c r="F170" s="89"/>
      <c r="G170" s="103" t="e">
        <f t="shared" si="14"/>
        <v>#N/A</v>
      </c>
      <c r="H170" s="89"/>
      <c r="I170" s="89"/>
      <c r="J170" s="89">
        <v>2000</v>
      </c>
      <c r="K170" s="103"/>
      <c r="L170" s="89"/>
      <c r="M170" s="89"/>
      <c r="N170" s="89"/>
      <c r="O170" s="89"/>
      <c r="P170" s="89"/>
      <c r="Q170" s="89"/>
      <c r="R170" s="89"/>
      <c r="S170" s="89"/>
      <c r="T170" s="103" t="e">
        <f t="shared" si="12"/>
        <v>#N/A</v>
      </c>
      <c r="U170" s="89"/>
      <c r="V170" s="103"/>
      <c r="W170" s="89" t="s">
        <v>37</v>
      </c>
      <c r="X170" s="89"/>
      <c r="Y170" s="103">
        <f t="shared" si="13"/>
        <v>0</v>
      </c>
      <c r="Z170" s="105">
        <v>12</v>
      </c>
      <c r="AA170" s="90">
        <f>('LEDGER LOAD INPUT'!E185)*-1</f>
        <v>0</v>
      </c>
      <c r="AB170" s="108">
        <f t="shared" si="10"/>
        <v>0</v>
      </c>
      <c r="AC170" s="112">
        <f t="shared" si="11"/>
        <v>0</v>
      </c>
    </row>
    <row r="171" spans="1:29">
      <c r="A171" s="89" t="s">
        <v>32</v>
      </c>
      <c r="B171" s="89" t="s">
        <v>32</v>
      </c>
      <c r="C171" s="89" t="s">
        <v>33</v>
      </c>
      <c r="D171" s="89" t="s">
        <v>33</v>
      </c>
      <c r="E171" s="89">
        <v>351000</v>
      </c>
      <c r="F171" s="89"/>
      <c r="G171" s="103" t="e">
        <f t="shared" si="14"/>
        <v>#N/A</v>
      </c>
      <c r="H171" s="89"/>
      <c r="I171" s="89"/>
      <c r="J171" s="89">
        <v>2000</v>
      </c>
      <c r="K171" s="103"/>
      <c r="L171" s="89"/>
      <c r="M171" s="89"/>
      <c r="N171" s="89"/>
      <c r="O171" s="89"/>
      <c r="P171" s="89"/>
      <c r="Q171" s="89"/>
      <c r="R171" s="89"/>
      <c r="S171" s="89"/>
      <c r="T171" s="103" t="e">
        <f t="shared" si="12"/>
        <v>#N/A</v>
      </c>
      <c r="U171" s="89"/>
      <c r="V171" s="103"/>
      <c r="W171" s="89" t="s">
        <v>37</v>
      </c>
      <c r="X171" s="89"/>
      <c r="Y171" s="103">
        <f t="shared" si="13"/>
        <v>0</v>
      </c>
      <c r="Z171" s="105">
        <v>12</v>
      </c>
      <c r="AA171" s="90">
        <f>('LEDGER LOAD INPUT'!E186)*-1</f>
        <v>0</v>
      </c>
      <c r="AB171" s="108">
        <f t="shared" si="10"/>
        <v>0</v>
      </c>
      <c r="AC171" s="112">
        <f t="shared" si="11"/>
        <v>0</v>
      </c>
    </row>
    <row r="172" spans="1:29">
      <c r="A172" s="89" t="s">
        <v>32</v>
      </c>
      <c r="B172" s="89" t="s">
        <v>32</v>
      </c>
      <c r="C172" s="89" t="s">
        <v>33</v>
      </c>
      <c r="D172" s="89" t="s">
        <v>33</v>
      </c>
      <c r="E172" s="89">
        <v>361000</v>
      </c>
      <c r="F172" s="89"/>
      <c r="G172" s="103" t="e">
        <f t="shared" si="14"/>
        <v>#N/A</v>
      </c>
      <c r="H172" s="89"/>
      <c r="I172" s="89"/>
      <c r="J172" s="89">
        <v>2000</v>
      </c>
      <c r="K172" s="103"/>
      <c r="L172" s="89"/>
      <c r="M172" s="89"/>
      <c r="N172" s="89"/>
      <c r="O172" s="89"/>
      <c r="P172" s="89"/>
      <c r="Q172" s="89"/>
      <c r="R172" s="89"/>
      <c r="S172" s="89"/>
      <c r="T172" s="103" t="e">
        <f t="shared" si="12"/>
        <v>#N/A</v>
      </c>
      <c r="U172" s="89"/>
      <c r="V172" s="103"/>
      <c r="W172" s="89" t="s">
        <v>37</v>
      </c>
      <c r="X172" s="89"/>
      <c r="Y172" s="103">
        <f t="shared" si="13"/>
        <v>0</v>
      </c>
      <c r="Z172" s="105">
        <v>12</v>
      </c>
      <c r="AA172" s="90">
        <f>('LEDGER LOAD INPUT'!E187)*-1</f>
        <v>0</v>
      </c>
      <c r="AB172" s="108">
        <f t="shared" si="10"/>
        <v>0</v>
      </c>
      <c r="AC172" s="112">
        <f t="shared" si="11"/>
        <v>0</v>
      </c>
    </row>
    <row r="173" spans="1:29">
      <c r="A173" s="89" t="s">
        <v>32</v>
      </c>
      <c r="B173" s="89" t="s">
        <v>32</v>
      </c>
      <c r="C173" s="89" t="s">
        <v>33</v>
      </c>
      <c r="D173" s="89" t="s">
        <v>33</v>
      </c>
      <c r="E173" s="89">
        <v>362000</v>
      </c>
      <c r="F173" s="89"/>
      <c r="G173" s="103" t="e">
        <f t="shared" si="14"/>
        <v>#N/A</v>
      </c>
      <c r="H173" s="89"/>
      <c r="I173" s="89"/>
      <c r="J173" s="89">
        <v>2000</v>
      </c>
      <c r="K173" s="103"/>
      <c r="L173" s="89"/>
      <c r="M173" s="89"/>
      <c r="N173" s="89"/>
      <c r="O173" s="89"/>
      <c r="P173" s="89"/>
      <c r="Q173" s="89"/>
      <c r="R173" s="89"/>
      <c r="S173" s="89"/>
      <c r="T173" s="103" t="e">
        <f t="shared" si="12"/>
        <v>#N/A</v>
      </c>
      <c r="U173" s="89"/>
      <c r="V173" s="103"/>
      <c r="W173" s="89" t="s">
        <v>37</v>
      </c>
      <c r="X173" s="89"/>
      <c r="Y173" s="103">
        <f t="shared" si="13"/>
        <v>0</v>
      </c>
      <c r="Z173" s="105">
        <v>12</v>
      </c>
      <c r="AA173" s="90">
        <f>('LEDGER LOAD INPUT'!E188)*-1</f>
        <v>0</v>
      </c>
      <c r="AB173" s="108">
        <f t="shared" si="10"/>
        <v>0</v>
      </c>
      <c r="AC173" s="112">
        <f t="shared" si="11"/>
        <v>0</v>
      </c>
    </row>
    <row r="174" spans="1:29">
      <c r="A174" s="89" t="s">
        <v>32</v>
      </c>
      <c r="B174" s="89" t="s">
        <v>32</v>
      </c>
      <c r="C174" s="89" t="s">
        <v>33</v>
      </c>
      <c r="D174" s="89" t="s">
        <v>33</v>
      </c>
      <c r="E174" s="89">
        <v>363000</v>
      </c>
      <c r="F174" s="89"/>
      <c r="G174" s="103" t="e">
        <f t="shared" si="14"/>
        <v>#N/A</v>
      </c>
      <c r="H174" s="89"/>
      <c r="I174" s="89"/>
      <c r="J174" s="89">
        <v>2000</v>
      </c>
      <c r="K174" s="103"/>
      <c r="L174" s="89"/>
      <c r="M174" s="89"/>
      <c r="N174" s="89"/>
      <c r="O174" s="89"/>
      <c r="P174" s="89"/>
      <c r="Q174" s="89"/>
      <c r="R174" s="89"/>
      <c r="S174" s="89"/>
      <c r="T174" s="103" t="e">
        <f t="shared" si="12"/>
        <v>#N/A</v>
      </c>
      <c r="U174" s="89"/>
      <c r="V174" s="103"/>
      <c r="W174" s="89" t="s">
        <v>37</v>
      </c>
      <c r="X174" s="89"/>
      <c r="Y174" s="103">
        <f t="shared" si="13"/>
        <v>0</v>
      </c>
      <c r="Z174" s="105">
        <v>12</v>
      </c>
      <c r="AA174" s="90">
        <f>('LEDGER LOAD INPUT'!E189)*-1</f>
        <v>0</v>
      </c>
      <c r="AB174" s="108">
        <f t="shared" si="10"/>
        <v>0</v>
      </c>
      <c r="AC174" s="112">
        <f t="shared" si="11"/>
        <v>0</v>
      </c>
    </row>
    <row r="175" spans="1:29">
      <c r="A175" s="89" t="s">
        <v>32</v>
      </c>
      <c r="B175" s="89" t="s">
        <v>32</v>
      </c>
      <c r="C175" s="89" t="s">
        <v>33</v>
      </c>
      <c r="D175" s="89" t="s">
        <v>33</v>
      </c>
      <c r="E175" s="89">
        <v>365000</v>
      </c>
      <c r="F175" s="89"/>
      <c r="G175" s="103" t="e">
        <f t="shared" si="14"/>
        <v>#N/A</v>
      </c>
      <c r="H175" s="89"/>
      <c r="I175" s="89"/>
      <c r="J175" s="89">
        <v>2000</v>
      </c>
      <c r="K175" s="103"/>
      <c r="L175" s="89"/>
      <c r="M175" s="89"/>
      <c r="N175" s="89"/>
      <c r="O175" s="89"/>
      <c r="P175" s="89"/>
      <c r="Q175" s="89"/>
      <c r="R175" s="89"/>
      <c r="S175" s="89"/>
      <c r="T175" s="103" t="e">
        <f t="shared" si="12"/>
        <v>#N/A</v>
      </c>
      <c r="U175" s="89"/>
      <c r="V175" s="103"/>
      <c r="W175" s="89" t="s">
        <v>37</v>
      </c>
      <c r="X175" s="89"/>
      <c r="Y175" s="103">
        <f t="shared" si="13"/>
        <v>0</v>
      </c>
      <c r="Z175" s="105">
        <v>12</v>
      </c>
      <c r="AA175" s="90">
        <f>('LEDGER LOAD INPUT'!E190)*-1</f>
        <v>0</v>
      </c>
      <c r="AB175" s="108">
        <f t="shared" si="10"/>
        <v>0</v>
      </c>
      <c r="AC175" s="112">
        <f t="shared" si="11"/>
        <v>0</v>
      </c>
    </row>
    <row r="176" spans="1:29">
      <c r="A176" s="89" t="s">
        <v>32</v>
      </c>
      <c r="B176" s="89" t="s">
        <v>32</v>
      </c>
      <c r="C176" s="89" t="s">
        <v>33</v>
      </c>
      <c r="D176" s="89" t="s">
        <v>33</v>
      </c>
      <c r="E176" s="89">
        <v>366000</v>
      </c>
      <c r="F176" s="89"/>
      <c r="G176" s="103" t="e">
        <f t="shared" si="14"/>
        <v>#N/A</v>
      </c>
      <c r="H176" s="89"/>
      <c r="I176" s="89"/>
      <c r="J176" s="89">
        <v>2000</v>
      </c>
      <c r="K176" s="103"/>
      <c r="L176" s="89"/>
      <c r="M176" s="89"/>
      <c r="N176" s="89"/>
      <c r="O176" s="89"/>
      <c r="P176" s="89"/>
      <c r="Q176" s="89"/>
      <c r="R176" s="89"/>
      <c r="S176" s="89"/>
      <c r="T176" s="103" t="e">
        <f t="shared" si="12"/>
        <v>#N/A</v>
      </c>
      <c r="U176" s="89"/>
      <c r="V176" s="103"/>
      <c r="W176" s="89" t="s">
        <v>37</v>
      </c>
      <c r="X176" s="89"/>
      <c r="Y176" s="103">
        <f t="shared" si="13"/>
        <v>0</v>
      </c>
      <c r="Z176" s="105">
        <v>12</v>
      </c>
      <c r="AA176" s="90">
        <f>('LEDGER LOAD INPUT'!E191)*-1</f>
        <v>0</v>
      </c>
      <c r="AB176" s="108">
        <f t="shared" si="10"/>
        <v>0</v>
      </c>
      <c r="AC176" s="112">
        <f t="shared" si="11"/>
        <v>0</v>
      </c>
    </row>
    <row r="177" spans="1:29">
      <c r="A177" s="89" t="s">
        <v>32</v>
      </c>
      <c r="B177" s="89" t="s">
        <v>32</v>
      </c>
      <c r="C177" s="89" t="s">
        <v>33</v>
      </c>
      <c r="D177" s="89" t="s">
        <v>33</v>
      </c>
      <c r="E177" s="89">
        <v>367000</v>
      </c>
      <c r="F177" s="89"/>
      <c r="G177" s="103" t="e">
        <f t="shared" si="14"/>
        <v>#N/A</v>
      </c>
      <c r="H177" s="89"/>
      <c r="I177" s="89"/>
      <c r="J177" s="89">
        <v>2000</v>
      </c>
      <c r="K177" s="103"/>
      <c r="L177" s="89"/>
      <c r="M177" s="89"/>
      <c r="N177" s="89"/>
      <c r="O177" s="89"/>
      <c r="P177" s="89"/>
      <c r="Q177" s="89"/>
      <c r="R177" s="89"/>
      <c r="S177" s="89"/>
      <c r="T177" s="103" t="e">
        <f t="shared" si="12"/>
        <v>#N/A</v>
      </c>
      <c r="U177" s="89"/>
      <c r="V177" s="103"/>
      <c r="W177" s="89" t="s">
        <v>37</v>
      </c>
      <c r="X177" s="89"/>
      <c r="Y177" s="103">
        <f t="shared" si="13"/>
        <v>0</v>
      </c>
      <c r="Z177" s="105">
        <v>12</v>
      </c>
      <c r="AA177" s="90">
        <f>('LEDGER LOAD INPUT'!E192)*-1</f>
        <v>0</v>
      </c>
      <c r="AB177" s="108">
        <f t="shared" si="10"/>
        <v>0</v>
      </c>
      <c r="AC177" s="112">
        <f t="shared" si="11"/>
        <v>0</v>
      </c>
    </row>
    <row r="178" spans="1:29">
      <c r="A178" s="89" t="s">
        <v>32</v>
      </c>
      <c r="B178" s="89" t="s">
        <v>32</v>
      </c>
      <c r="C178" s="89" t="s">
        <v>33</v>
      </c>
      <c r="D178" s="89" t="s">
        <v>33</v>
      </c>
      <c r="E178" s="89">
        <v>368000</v>
      </c>
      <c r="F178" s="89"/>
      <c r="G178" s="103" t="e">
        <f t="shared" si="14"/>
        <v>#N/A</v>
      </c>
      <c r="H178" s="89"/>
      <c r="I178" s="89"/>
      <c r="J178" s="89">
        <v>2000</v>
      </c>
      <c r="K178" s="103"/>
      <c r="L178" s="89"/>
      <c r="M178" s="89"/>
      <c r="N178" s="89"/>
      <c r="O178" s="89"/>
      <c r="P178" s="89"/>
      <c r="Q178" s="89"/>
      <c r="R178" s="89"/>
      <c r="S178" s="89"/>
      <c r="T178" s="103" t="e">
        <f t="shared" si="12"/>
        <v>#N/A</v>
      </c>
      <c r="U178" s="89"/>
      <c r="V178" s="103"/>
      <c r="W178" s="89" t="s">
        <v>37</v>
      </c>
      <c r="X178" s="89"/>
      <c r="Y178" s="103">
        <f t="shared" si="13"/>
        <v>0</v>
      </c>
      <c r="Z178" s="105">
        <v>12</v>
      </c>
      <c r="AA178" s="90">
        <f>('LEDGER LOAD INPUT'!E193)*-1</f>
        <v>0</v>
      </c>
      <c r="AB178" s="108">
        <f t="shared" si="10"/>
        <v>0</v>
      </c>
      <c r="AC178" s="112">
        <f t="shared" si="11"/>
        <v>0</v>
      </c>
    </row>
    <row r="179" spans="1:29">
      <c r="A179" s="89" t="s">
        <v>32</v>
      </c>
      <c r="B179" s="89" t="s">
        <v>32</v>
      </c>
      <c r="C179" s="89" t="s">
        <v>33</v>
      </c>
      <c r="D179" s="89" t="s">
        <v>33</v>
      </c>
      <c r="E179" s="89">
        <v>371000</v>
      </c>
      <c r="F179" s="89"/>
      <c r="G179" s="103" t="e">
        <f t="shared" si="14"/>
        <v>#N/A</v>
      </c>
      <c r="H179" s="89"/>
      <c r="I179" s="89"/>
      <c r="J179" s="89">
        <v>2000</v>
      </c>
      <c r="K179" s="103"/>
      <c r="L179" s="89"/>
      <c r="M179" s="89"/>
      <c r="N179" s="89"/>
      <c r="O179" s="89"/>
      <c r="P179" s="89"/>
      <c r="Q179" s="89"/>
      <c r="R179" s="89"/>
      <c r="S179" s="89"/>
      <c r="T179" s="103" t="e">
        <f t="shared" si="12"/>
        <v>#N/A</v>
      </c>
      <c r="U179" s="89"/>
      <c r="V179" s="103"/>
      <c r="W179" s="89" t="s">
        <v>37</v>
      </c>
      <c r="X179" s="89"/>
      <c r="Y179" s="103">
        <f t="shared" si="13"/>
        <v>0</v>
      </c>
      <c r="Z179" s="105">
        <v>12</v>
      </c>
      <c r="AA179" s="90">
        <f>('LEDGER LOAD INPUT'!E194)*-1</f>
        <v>0</v>
      </c>
      <c r="AB179" s="108">
        <f t="shared" si="10"/>
        <v>0</v>
      </c>
      <c r="AC179" s="112">
        <f t="shared" si="11"/>
        <v>0</v>
      </c>
    </row>
    <row r="180" spans="1:29">
      <c r="A180" s="89" t="s">
        <v>32</v>
      </c>
      <c r="B180" s="89" t="s">
        <v>32</v>
      </c>
      <c r="C180" s="89" t="s">
        <v>33</v>
      </c>
      <c r="D180" s="89" t="s">
        <v>33</v>
      </c>
      <c r="E180" s="89">
        <v>372000</v>
      </c>
      <c r="F180" s="89"/>
      <c r="G180" s="103" t="e">
        <f t="shared" si="14"/>
        <v>#N/A</v>
      </c>
      <c r="H180" s="89"/>
      <c r="I180" s="89"/>
      <c r="J180" s="89">
        <v>2000</v>
      </c>
      <c r="K180" s="103"/>
      <c r="L180" s="89"/>
      <c r="M180" s="89"/>
      <c r="N180" s="89"/>
      <c r="O180" s="89"/>
      <c r="P180" s="89"/>
      <c r="Q180" s="89"/>
      <c r="R180" s="89"/>
      <c r="S180" s="89"/>
      <c r="T180" s="103" t="e">
        <f t="shared" si="12"/>
        <v>#N/A</v>
      </c>
      <c r="U180" s="89"/>
      <c r="V180" s="103"/>
      <c r="W180" s="89" t="s">
        <v>37</v>
      </c>
      <c r="X180" s="89"/>
      <c r="Y180" s="103">
        <f t="shared" si="13"/>
        <v>0</v>
      </c>
      <c r="Z180" s="105">
        <v>12</v>
      </c>
      <c r="AA180" s="90">
        <f>('LEDGER LOAD INPUT'!E195)*-1</f>
        <v>0</v>
      </c>
      <c r="AB180" s="108">
        <f t="shared" si="10"/>
        <v>0</v>
      </c>
      <c r="AC180" s="112">
        <f t="shared" si="11"/>
        <v>0</v>
      </c>
    </row>
    <row r="181" spans="1:29">
      <c r="A181" s="89" t="s">
        <v>32</v>
      </c>
      <c r="B181" s="89" t="s">
        <v>32</v>
      </c>
      <c r="C181" s="89" t="s">
        <v>33</v>
      </c>
      <c r="D181" s="89" t="s">
        <v>33</v>
      </c>
      <c r="E181" s="89">
        <v>373000</v>
      </c>
      <c r="F181" s="89"/>
      <c r="G181" s="103" t="e">
        <f t="shared" si="14"/>
        <v>#N/A</v>
      </c>
      <c r="H181" s="89"/>
      <c r="I181" s="89"/>
      <c r="J181" s="89">
        <v>2000</v>
      </c>
      <c r="K181" s="103"/>
      <c r="L181" s="89"/>
      <c r="M181" s="89"/>
      <c r="N181" s="89"/>
      <c r="O181" s="89"/>
      <c r="P181" s="89"/>
      <c r="Q181" s="89"/>
      <c r="R181" s="89"/>
      <c r="S181" s="89"/>
      <c r="T181" s="103" t="e">
        <f t="shared" si="12"/>
        <v>#N/A</v>
      </c>
      <c r="U181" s="89"/>
      <c r="V181" s="103"/>
      <c r="W181" s="89" t="s">
        <v>37</v>
      </c>
      <c r="X181" s="89"/>
      <c r="Y181" s="103">
        <f t="shared" si="13"/>
        <v>0</v>
      </c>
      <c r="Z181" s="105">
        <v>12</v>
      </c>
      <c r="AA181" s="90">
        <f>('LEDGER LOAD INPUT'!E196)*-1</f>
        <v>0</v>
      </c>
      <c r="AB181" s="108">
        <f t="shared" si="10"/>
        <v>0</v>
      </c>
      <c r="AC181" s="112">
        <f t="shared" si="11"/>
        <v>0</v>
      </c>
    </row>
    <row r="182" spans="1:29">
      <c r="A182" s="89" t="s">
        <v>32</v>
      </c>
      <c r="B182" s="89" t="s">
        <v>32</v>
      </c>
      <c r="C182" s="89" t="s">
        <v>33</v>
      </c>
      <c r="D182" s="89" t="s">
        <v>33</v>
      </c>
      <c r="E182" s="89">
        <v>381000</v>
      </c>
      <c r="F182" s="89"/>
      <c r="G182" s="103" t="e">
        <f t="shared" si="14"/>
        <v>#N/A</v>
      </c>
      <c r="H182" s="89"/>
      <c r="I182" s="89"/>
      <c r="J182" s="89">
        <v>2000</v>
      </c>
      <c r="K182" s="103"/>
      <c r="L182" s="89"/>
      <c r="M182" s="89"/>
      <c r="N182" s="89"/>
      <c r="O182" s="89"/>
      <c r="P182" s="89"/>
      <c r="Q182" s="89"/>
      <c r="R182" s="89"/>
      <c r="S182" s="89"/>
      <c r="T182" s="103" t="e">
        <f t="shared" si="12"/>
        <v>#N/A</v>
      </c>
      <c r="U182" s="89"/>
      <c r="V182" s="103"/>
      <c r="W182" s="89" t="s">
        <v>37</v>
      </c>
      <c r="X182" s="89"/>
      <c r="Y182" s="103">
        <f t="shared" si="13"/>
        <v>0</v>
      </c>
      <c r="Z182" s="105">
        <v>12</v>
      </c>
      <c r="AA182" s="90">
        <f>('LEDGER LOAD INPUT'!E197)*-1</f>
        <v>0</v>
      </c>
      <c r="AB182" s="108">
        <f t="shared" si="10"/>
        <v>0</v>
      </c>
      <c r="AC182" s="112">
        <f t="shared" si="11"/>
        <v>0</v>
      </c>
    </row>
    <row r="183" spans="1:29">
      <c r="A183" s="89" t="s">
        <v>32</v>
      </c>
      <c r="B183" s="89" t="s">
        <v>32</v>
      </c>
      <c r="C183" s="89" t="s">
        <v>33</v>
      </c>
      <c r="D183" s="89" t="s">
        <v>33</v>
      </c>
      <c r="E183" s="89">
        <v>382000</v>
      </c>
      <c r="F183" s="89"/>
      <c r="G183" s="103" t="e">
        <f t="shared" si="14"/>
        <v>#N/A</v>
      </c>
      <c r="H183" s="89"/>
      <c r="I183" s="89"/>
      <c r="J183" s="89">
        <v>2000</v>
      </c>
      <c r="K183" s="103"/>
      <c r="L183" s="89"/>
      <c r="M183" s="89"/>
      <c r="N183" s="89"/>
      <c r="O183" s="89"/>
      <c r="P183" s="89"/>
      <c r="Q183" s="89"/>
      <c r="R183" s="89"/>
      <c r="S183" s="89"/>
      <c r="T183" s="103" t="e">
        <f t="shared" si="12"/>
        <v>#N/A</v>
      </c>
      <c r="U183" s="89"/>
      <c r="V183" s="103"/>
      <c r="W183" s="89" t="s">
        <v>37</v>
      </c>
      <c r="X183" s="89"/>
      <c r="Y183" s="103">
        <f t="shared" si="13"/>
        <v>0</v>
      </c>
      <c r="Z183" s="105">
        <v>12</v>
      </c>
      <c r="AA183" s="90">
        <f>('LEDGER LOAD INPUT'!E198)*-1</f>
        <v>0</v>
      </c>
      <c r="AB183" s="108">
        <f t="shared" si="10"/>
        <v>0</v>
      </c>
      <c r="AC183" s="112">
        <f t="shared" si="11"/>
        <v>0</v>
      </c>
    </row>
    <row r="184" spans="1:29">
      <c r="A184" s="89" t="s">
        <v>32</v>
      </c>
      <c r="B184" s="89" t="s">
        <v>32</v>
      </c>
      <c r="C184" s="89" t="s">
        <v>33</v>
      </c>
      <c r="D184" s="89" t="s">
        <v>33</v>
      </c>
      <c r="E184" s="89">
        <v>383000</v>
      </c>
      <c r="F184" s="89"/>
      <c r="G184" s="103" t="e">
        <f t="shared" si="14"/>
        <v>#N/A</v>
      </c>
      <c r="H184" s="89"/>
      <c r="I184" s="89"/>
      <c r="J184" s="89">
        <v>2000</v>
      </c>
      <c r="K184" s="103"/>
      <c r="L184" s="89"/>
      <c r="M184" s="89"/>
      <c r="N184" s="89"/>
      <c r="O184" s="89"/>
      <c r="P184" s="89"/>
      <c r="Q184" s="89"/>
      <c r="R184" s="89"/>
      <c r="S184" s="89"/>
      <c r="T184" s="103" t="e">
        <f t="shared" si="12"/>
        <v>#N/A</v>
      </c>
      <c r="U184" s="89"/>
      <c r="V184" s="103"/>
      <c r="W184" s="89" t="s">
        <v>37</v>
      </c>
      <c r="X184" s="89"/>
      <c r="Y184" s="103">
        <f t="shared" si="13"/>
        <v>0</v>
      </c>
      <c r="Z184" s="105">
        <v>12</v>
      </c>
      <c r="AA184" s="90">
        <f>('LEDGER LOAD INPUT'!E199)*-1</f>
        <v>0</v>
      </c>
      <c r="AB184" s="108">
        <f t="shared" si="10"/>
        <v>0</v>
      </c>
      <c r="AC184" s="112">
        <f t="shared" si="11"/>
        <v>0</v>
      </c>
    </row>
    <row r="185" spans="1:29">
      <c r="A185" s="89" t="s">
        <v>32</v>
      </c>
      <c r="B185" s="89" t="s">
        <v>32</v>
      </c>
      <c r="C185" s="89" t="s">
        <v>33</v>
      </c>
      <c r="D185" s="89" t="s">
        <v>33</v>
      </c>
      <c r="E185" s="89">
        <v>384000</v>
      </c>
      <c r="F185" s="89"/>
      <c r="G185" s="103" t="e">
        <f t="shared" si="14"/>
        <v>#N/A</v>
      </c>
      <c r="H185" s="89"/>
      <c r="I185" s="89"/>
      <c r="J185" s="89">
        <v>2000</v>
      </c>
      <c r="K185" s="103"/>
      <c r="L185" s="89"/>
      <c r="M185" s="89"/>
      <c r="N185" s="89"/>
      <c r="O185" s="89"/>
      <c r="P185" s="89"/>
      <c r="Q185" s="89"/>
      <c r="R185" s="89"/>
      <c r="S185" s="89"/>
      <c r="T185" s="103" t="e">
        <f t="shared" si="12"/>
        <v>#N/A</v>
      </c>
      <c r="U185" s="89"/>
      <c r="V185" s="103"/>
      <c r="W185" s="89" t="s">
        <v>37</v>
      </c>
      <c r="X185" s="89"/>
      <c r="Y185" s="103">
        <f t="shared" si="13"/>
        <v>0</v>
      </c>
      <c r="Z185" s="105">
        <v>12</v>
      </c>
      <c r="AA185" s="90">
        <f>('LEDGER LOAD INPUT'!E200)*-1</f>
        <v>0</v>
      </c>
      <c r="AB185" s="108">
        <f t="shared" si="10"/>
        <v>0</v>
      </c>
      <c r="AC185" s="112">
        <f t="shared" si="11"/>
        <v>0</v>
      </c>
    </row>
    <row r="186" spans="1:29">
      <c r="A186" s="89" t="s">
        <v>32</v>
      </c>
      <c r="B186" s="89" t="s">
        <v>32</v>
      </c>
      <c r="C186" s="89" t="s">
        <v>33</v>
      </c>
      <c r="D186" s="89" t="s">
        <v>33</v>
      </c>
      <c r="E186" s="89">
        <v>385000</v>
      </c>
      <c r="F186" s="89"/>
      <c r="G186" s="103" t="e">
        <f t="shared" si="14"/>
        <v>#N/A</v>
      </c>
      <c r="H186" s="89"/>
      <c r="I186" s="89"/>
      <c r="J186" s="89">
        <v>2000</v>
      </c>
      <c r="K186" s="103"/>
      <c r="L186" s="89"/>
      <c r="M186" s="89"/>
      <c r="N186" s="89"/>
      <c r="O186" s="89"/>
      <c r="P186" s="89"/>
      <c r="Q186" s="89"/>
      <c r="R186" s="89"/>
      <c r="S186" s="89"/>
      <c r="T186" s="103" t="e">
        <f t="shared" si="12"/>
        <v>#N/A</v>
      </c>
      <c r="U186" s="89"/>
      <c r="V186" s="103"/>
      <c r="W186" s="89" t="s">
        <v>37</v>
      </c>
      <c r="X186" s="89"/>
      <c r="Y186" s="103">
        <f t="shared" si="13"/>
        <v>0</v>
      </c>
      <c r="Z186" s="105">
        <v>12</v>
      </c>
      <c r="AA186" s="90">
        <f>('LEDGER LOAD INPUT'!E201)*-1</f>
        <v>0</v>
      </c>
      <c r="AB186" s="108">
        <f t="shared" si="10"/>
        <v>0</v>
      </c>
      <c r="AC186" s="112">
        <f t="shared" si="11"/>
        <v>0</v>
      </c>
    </row>
    <row r="187" spans="1:29">
      <c r="A187" s="89" t="s">
        <v>32</v>
      </c>
      <c r="B187" s="89" t="s">
        <v>32</v>
      </c>
      <c r="C187" s="89" t="s">
        <v>33</v>
      </c>
      <c r="D187" s="89" t="s">
        <v>33</v>
      </c>
      <c r="E187" s="89">
        <v>391000</v>
      </c>
      <c r="F187" s="89"/>
      <c r="G187" s="103" t="e">
        <f t="shared" si="14"/>
        <v>#N/A</v>
      </c>
      <c r="H187" s="89"/>
      <c r="I187" s="89"/>
      <c r="J187" s="89">
        <v>2000</v>
      </c>
      <c r="K187" s="103"/>
      <c r="L187" s="89"/>
      <c r="M187" s="89"/>
      <c r="N187" s="89"/>
      <c r="O187" s="89"/>
      <c r="P187" s="89"/>
      <c r="Q187" s="89"/>
      <c r="R187" s="89"/>
      <c r="S187" s="89"/>
      <c r="T187" s="103" t="e">
        <f t="shared" si="12"/>
        <v>#N/A</v>
      </c>
      <c r="U187" s="89"/>
      <c r="V187" s="103"/>
      <c r="W187" s="89" t="s">
        <v>37</v>
      </c>
      <c r="X187" s="89"/>
      <c r="Y187" s="103">
        <f t="shared" si="13"/>
        <v>0</v>
      </c>
      <c r="Z187" s="105">
        <v>12</v>
      </c>
      <c r="AA187" s="90">
        <f>('LEDGER LOAD INPUT'!E202)*-1</f>
        <v>0</v>
      </c>
      <c r="AB187" s="108">
        <f t="shared" si="10"/>
        <v>0</v>
      </c>
      <c r="AC187" s="112">
        <f t="shared" si="11"/>
        <v>0</v>
      </c>
    </row>
    <row r="188" spans="1:29">
      <c r="A188" s="89" t="s">
        <v>32</v>
      </c>
      <c r="B188" s="89" t="s">
        <v>32</v>
      </c>
      <c r="C188" s="89" t="s">
        <v>33</v>
      </c>
      <c r="D188" s="89" t="s">
        <v>33</v>
      </c>
      <c r="E188" s="89">
        <v>392000</v>
      </c>
      <c r="F188" s="89"/>
      <c r="G188" s="103" t="e">
        <f t="shared" si="14"/>
        <v>#N/A</v>
      </c>
      <c r="H188" s="89"/>
      <c r="I188" s="89"/>
      <c r="J188" s="89">
        <v>2000</v>
      </c>
      <c r="K188" s="103"/>
      <c r="L188" s="89"/>
      <c r="M188" s="89"/>
      <c r="N188" s="89"/>
      <c r="O188" s="89"/>
      <c r="P188" s="89"/>
      <c r="Q188" s="89"/>
      <c r="R188" s="89"/>
      <c r="S188" s="89"/>
      <c r="T188" s="103" t="e">
        <f t="shared" si="12"/>
        <v>#N/A</v>
      </c>
      <c r="U188" s="89"/>
      <c r="V188" s="103"/>
      <c r="W188" s="89" t="s">
        <v>37</v>
      </c>
      <c r="X188" s="89"/>
      <c r="Y188" s="103">
        <f t="shared" si="13"/>
        <v>0</v>
      </c>
      <c r="Z188" s="105">
        <v>12</v>
      </c>
      <c r="AA188" s="90">
        <f>('LEDGER LOAD INPUT'!E203)*-1</f>
        <v>0</v>
      </c>
      <c r="AB188" s="108">
        <f t="shared" si="10"/>
        <v>0</v>
      </c>
      <c r="AC188" s="112">
        <f t="shared" si="11"/>
        <v>0</v>
      </c>
    </row>
    <row r="189" spans="1:29">
      <c r="A189" s="89" t="s">
        <v>32</v>
      </c>
      <c r="B189" s="89" t="s">
        <v>32</v>
      </c>
      <c r="C189" s="89" t="s">
        <v>33</v>
      </c>
      <c r="D189" s="89" t="s">
        <v>33</v>
      </c>
      <c r="E189" s="89">
        <v>393000</v>
      </c>
      <c r="F189" s="89"/>
      <c r="G189" s="103" t="e">
        <f t="shared" si="14"/>
        <v>#N/A</v>
      </c>
      <c r="H189" s="89"/>
      <c r="I189" s="89"/>
      <c r="J189" s="89">
        <v>2000</v>
      </c>
      <c r="K189" s="103"/>
      <c r="L189" s="89"/>
      <c r="M189" s="89"/>
      <c r="N189" s="89"/>
      <c r="O189" s="89"/>
      <c r="P189" s="89"/>
      <c r="Q189" s="89"/>
      <c r="R189" s="89"/>
      <c r="S189" s="89"/>
      <c r="T189" s="103" t="e">
        <f t="shared" si="12"/>
        <v>#N/A</v>
      </c>
      <c r="U189" s="89"/>
      <c r="V189" s="103"/>
      <c r="W189" s="89" t="s">
        <v>37</v>
      </c>
      <c r="X189" s="89"/>
      <c r="Y189" s="103">
        <f t="shared" si="13"/>
        <v>0</v>
      </c>
      <c r="Z189" s="105">
        <v>12</v>
      </c>
      <c r="AA189" s="90">
        <f>('LEDGER LOAD INPUT'!E204)*-1</f>
        <v>0</v>
      </c>
      <c r="AB189" s="108">
        <f t="shared" si="10"/>
        <v>0</v>
      </c>
      <c r="AC189" s="112">
        <f t="shared" si="11"/>
        <v>0</v>
      </c>
    </row>
    <row r="190" spans="1:29">
      <c r="A190" s="89" t="s">
        <v>32</v>
      </c>
      <c r="B190" s="89" t="s">
        <v>32</v>
      </c>
      <c r="C190" s="89" t="s">
        <v>33</v>
      </c>
      <c r="D190" s="89" t="s">
        <v>33</v>
      </c>
      <c r="E190" s="89">
        <v>394000</v>
      </c>
      <c r="F190" s="89"/>
      <c r="G190" s="103" t="e">
        <f t="shared" si="14"/>
        <v>#N/A</v>
      </c>
      <c r="H190" s="89"/>
      <c r="I190" s="89"/>
      <c r="J190" s="89">
        <v>2000</v>
      </c>
      <c r="K190" s="103"/>
      <c r="L190" s="89"/>
      <c r="M190" s="89"/>
      <c r="N190" s="89"/>
      <c r="O190" s="89"/>
      <c r="P190" s="89"/>
      <c r="Q190" s="89"/>
      <c r="R190" s="89"/>
      <c r="S190" s="89"/>
      <c r="T190" s="103" t="e">
        <f t="shared" si="12"/>
        <v>#N/A</v>
      </c>
      <c r="U190" s="89"/>
      <c r="V190" s="103"/>
      <c r="W190" s="89" t="s">
        <v>37</v>
      </c>
      <c r="X190" s="89"/>
      <c r="Y190" s="103">
        <f t="shared" si="13"/>
        <v>0</v>
      </c>
      <c r="Z190" s="105">
        <v>12</v>
      </c>
      <c r="AA190" s="90">
        <f>('LEDGER LOAD INPUT'!E205)*-1</f>
        <v>0</v>
      </c>
      <c r="AB190" s="108">
        <f t="shared" si="10"/>
        <v>0</v>
      </c>
      <c r="AC190" s="112">
        <f t="shared" si="11"/>
        <v>0</v>
      </c>
    </row>
    <row r="191" spans="1:29">
      <c r="A191" s="89" t="s">
        <v>32</v>
      </c>
      <c r="B191" s="89" t="s">
        <v>32</v>
      </c>
      <c r="C191" s="89" t="s">
        <v>33</v>
      </c>
      <c r="D191" s="89" t="s">
        <v>33</v>
      </c>
      <c r="E191" s="89">
        <v>395000</v>
      </c>
      <c r="F191" s="89"/>
      <c r="G191" s="103" t="e">
        <f t="shared" si="14"/>
        <v>#N/A</v>
      </c>
      <c r="H191" s="89"/>
      <c r="I191" s="89"/>
      <c r="J191" s="89">
        <v>2000</v>
      </c>
      <c r="K191" s="103"/>
      <c r="L191" s="89"/>
      <c r="M191" s="89"/>
      <c r="N191" s="89"/>
      <c r="O191" s="89"/>
      <c r="P191" s="89"/>
      <c r="Q191" s="89"/>
      <c r="R191" s="89"/>
      <c r="S191" s="89"/>
      <c r="T191" s="103" t="e">
        <f t="shared" si="12"/>
        <v>#N/A</v>
      </c>
      <c r="U191" s="89"/>
      <c r="V191" s="103"/>
      <c r="W191" s="89" t="s">
        <v>37</v>
      </c>
      <c r="X191" s="89"/>
      <c r="Y191" s="103">
        <f t="shared" si="13"/>
        <v>0</v>
      </c>
      <c r="Z191" s="105">
        <v>12</v>
      </c>
      <c r="AA191" s="90">
        <f>('LEDGER LOAD INPUT'!E206)*-1</f>
        <v>0</v>
      </c>
      <c r="AB191" s="108">
        <f t="shared" si="10"/>
        <v>0</v>
      </c>
      <c r="AC191" s="112">
        <f t="shared" si="11"/>
        <v>0</v>
      </c>
    </row>
    <row r="192" spans="1:29">
      <c r="A192" s="89" t="s">
        <v>32</v>
      </c>
      <c r="B192" s="89" t="s">
        <v>32</v>
      </c>
      <c r="C192" s="89" t="s">
        <v>33</v>
      </c>
      <c r="D192" s="89" t="s">
        <v>33</v>
      </c>
      <c r="E192" s="89">
        <v>396000</v>
      </c>
      <c r="F192" s="89"/>
      <c r="G192" s="103" t="e">
        <f t="shared" si="14"/>
        <v>#N/A</v>
      </c>
      <c r="H192" s="89"/>
      <c r="I192" s="89"/>
      <c r="J192" s="89">
        <v>2000</v>
      </c>
      <c r="K192" s="103"/>
      <c r="L192" s="89"/>
      <c r="M192" s="89"/>
      <c r="N192" s="89"/>
      <c r="O192" s="89"/>
      <c r="P192" s="89"/>
      <c r="Q192" s="89"/>
      <c r="R192" s="89"/>
      <c r="S192" s="89"/>
      <c r="T192" s="103" t="e">
        <f t="shared" si="12"/>
        <v>#N/A</v>
      </c>
      <c r="U192" s="89"/>
      <c r="V192" s="103"/>
      <c r="W192" s="89" t="s">
        <v>37</v>
      </c>
      <c r="X192" s="89"/>
      <c r="Y192" s="103">
        <f t="shared" si="13"/>
        <v>0</v>
      </c>
      <c r="Z192" s="105">
        <v>12</v>
      </c>
      <c r="AA192" s="90">
        <f>('LEDGER LOAD INPUT'!E207)*-1</f>
        <v>0</v>
      </c>
      <c r="AB192" s="108">
        <f t="shared" si="10"/>
        <v>0</v>
      </c>
      <c r="AC192" s="112">
        <f t="shared" si="11"/>
        <v>0</v>
      </c>
    </row>
    <row r="193" spans="1:29">
      <c r="A193" s="89" t="s">
        <v>32</v>
      </c>
      <c r="B193" s="89" t="s">
        <v>32</v>
      </c>
      <c r="C193" s="89" t="s">
        <v>33</v>
      </c>
      <c r="D193" s="89" t="s">
        <v>33</v>
      </c>
      <c r="E193" s="89">
        <v>397000</v>
      </c>
      <c r="F193" s="89"/>
      <c r="G193" s="103" t="e">
        <f t="shared" si="14"/>
        <v>#N/A</v>
      </c>
      <c r="H193" s="89"/>
      <c r="I193" s="89"/>
      <c r="J193" s="89">
        <v>2000</v>
      </c>
      <c r="K193" s="103"/>
      <c r="L193" s="89"/>
      <c r="M193" s="89"/>
      <c r="N193" s="89"/>
      <c r="O193" s="89"/>
      <c r="P193" s="89"/>
      <c r="Q193" s="89"/>
      <c r="R193" s="89"/>
      <c r="S193" s="89"/>
      <c r="T193" s="103" t="e">
        <f t="shared" si="12"/>
        <v>#N/A</v>
      </c>
      <c r="U193" s="89"/>
      <c r="V193" s="103"/>
      <c r="W193" s="89" t="s">
        <v>37</v>
      </c>
      <c r="X193" s="89"/>
      <c r="Y193" s="103">
        <f t="shared" si="13"/>
        <v>0</v>
      </c>
      <c r="Z193" s="105">
        <v>12</v>
      </c>
      <c r="AA193" s="90">
        <f>('LEDGER LOAD INPUT'!E208)*-1</f>
        <v>0</v>
      </c>
      <c r="AB193" s="108">
        <f t="shared" si="10"/>
        <v>0</v>
      </c>
      <c r="AC193" s="112">
        <f t="shared" si="11"/>
        <v>0</v>
      </c>
    </row>
    <row r="194" spans="1:29">
      <c r="A194" s="89" t="s">
        <v>32</v>
      </c>
      <c r="B194" s="89" t="s">
        <v>32</v>
      </c>
      <c r="C194" s="89" t="s">
        <v>33</v>
      </c>
      <c r="D194" s="89" t="s">
        <v>33</v>
      </c>
      <c r="E194" s="89">
        <v>410000</v>
      </c>
      <c r="F194" s="89"/>
      <c r="G194" s="103" t="e">
        <f t="shared" si="14"/>
        <v>#N/A</v>
      </c>
      <c r="H194" s="89"/>
      <c r="I194" s="89"/>
      <c r="J194" s="89">
        <v>2000</v>
      </c>
      <c r="K194" s="103"/>
      <c r="L194" s="89"/>
      <c r="M194" s="89"/>
      <c r="N194" s="89"/>
      <c r="O194" s="89"/>
      <c r="P194" s="89"/>
      <c r="Q194" s="89">
        <v>100</v>
      </c>
      <c r="R194" s="89"/>
      <c r="S194" s="89"/>
      <c r="T194" s="103" t="e">
        <f t="shared" si="12"/>
        <v>#N/A</v>
      </c>
      <c r="U194" s="89"/>
      <c r="V194" s="103"/>
      <c r="W194" s="89" t="s">
        <v>37</v>
      </c>
      <c r="X194" s="89"/>
      <c r="Y194" s="103">
        <f t="shared" si="13"/>
        <v>0</v>
      </c>
      <c r="Z194" s="105">
        <v>12</v>
      </c>
      <c r="AA194" s="90">
        <f>'LEDGER LOAD INPUT'!E210</f>
        <v>0</v>
      </c>
      <c r="AB194" s="108">
        <f t="shared" ref="AB194:AB257" si="15">AA194</f>
        <v>0</v>
      </c>
      <c r="AC194" s="112">
        <f t="shared" ref="AC194:AC257" si="16">AA194</f>
        <v>0</v>
      </c>
    </row>
    <row r="195" spans="1:29">
      <c r="A195" s="89" t="s">
        <v>32</v>
      </c>
      <c r="B195" s="89" t="s">
        <v>32</v>
      </c>
      <c r="C195" s="89" t="s">
        <v>33</v>
      </c>
      <c r="D195" s="89" t="s">
        <v>33</v>
      </c>
      <c r="E195" s="89">
        <v>410000</v>
      </c>
      <c r="F195" s="89"/>
      <c r="G195" s="103" t="e">
        <f t="shared" si="14"/>
        <v>#N/A</v>
      </c>
      <c r="H195" s="89"/>
      <c r="I195" s="89"/>
      <c r="J195" s="89">
        <v>2000</v>
      </c>
      <c r="K195" s="103"/>
      <c r="L195" s="89"/>
      <c r="M195" s="89"/>
      <c r="N195" s="89"/>
      <c r="O195" s="89"/>
      <c r="P195" s="89"/>
      <c r="Q195" s="89" t="s">
        <v>38</v>
      </c>
      <c r="R195" s="89"/>
      <c r="S195" s="89"/>
      <c r="T195" s="103" t="e">
        <f t="shared" si="12"/>
        <v>#N/A</v>
      </c>
      <c r="U195" s="89"/>
      <c r="V195" s="103"/>
      <c r="W195" s="89" t="s">
        <v>37</v>
      </c>
      <c r="X195" s="89"/>
      <c r="Y195" s="103">
        <f t="shared" si="13"/>
        <v>0</v>
      </c>
      <c r="Z195" s="105">
        <v>12</v>
      </c>
      <c r="AA195" s="90">
        <f>'LEDGER LOAD INPUT'!E211</f>
        <v>0</v>
      </c>
      <c r="AB195" s="108">
        <f t="shared" si="15"/>
        <v>0</v>
      </c>
      <c r="AC195" s="112">
        <f t="shared" si="16"/>
        <v>0</v>
      </c>
    </row>
    <row r="196" spans="1:29">
      <c r="A196" s="89" t="s">
        <v>32</v>
      </c>
      <c r="B196" s="89" t="s">
        <v>32</v>
      </c>
      <c r="C196" s="89" t="s">
        <v>33</v>
      </c>
      <c r="D196" s="89" t="s">
        <v>33</v>
      </c>
      <c r="E196" s="89">
        <v>410000</v>
      </c>
      <c r="F196" s="89"/>
      <c r="G196" s="103" t="e">
        <f t="shared" si="14"/>
        <v>#N/A</v>
      </c>
      <c r="H196" s="89"/>
      <c r="I196" s="89"/>
      <c r="J196" s="89">
        <v>2000</v>
      </c>
      <c r="K196" s="103"/>
      <c r="L196" s="89"/>
      <c r="M196" s="89"/>
      <c r="N196" s="89"/>
      <c r="O196" s="89"/>
      <c r="P196" s="89"/>
      <c r="Q196" s="89">
        <v>610</v>
      </c>
      <c r="R196" s="89"/>
      <c r="S196" s="89"/>
      <c r="T196" s="103" t="e">
        <f t="shared" si="12"/>
        <v>#N/A</v>
      </c>
      <c r="U196" s="89"/>
      <c r="V196" s="103"/>
      <c r="W196" s="89" t="s">
        <v>37</v>
      </c>
      <c r="X196" s="89"/>
      <c r="Y196" s="103">
        <f t="shared" si="13"/>
        <v>0</v>
      </c>
      <c r="Z196" s="105">
        <v>12</v>
      </c>
      <c r="AA196" s="90">
        <f>'LEDGER LOAD INPUT'!E212</f>
        <v>0</v>
      </c>
      <c r="AB196" s="108">
        <f t="shared" si="15"/>
        <v>0</v>
      </c>
      <c r="AC196" s="112">
        <f t="shared" si="16"/>
        <v>0</v>
      </c>
    </row>
    <row r="197" spans="1:29">
      <c r="A197" s="89" t="s">
        <v>32</v>
      </c>
      <c r="B197" s="89" t="s">
        <v>32</v>
      </c>
      <c r="C197" s="89" t="s">
        <v>33</v>
      </c>
      <c r="D197" s="89" t="s">
        <v>33</v>
      </c>
      <c r="E197" s="89">
        <v>410000</v>
      </c>
      <c r="F197" s="89"/>
      <c r="G197" s="103" t="e">
        <f t="shared" si="14"/>
        <v>#N/A</v>
      </c>
      <c r="H197" s="89"/>
      <c r="I197" s="89"/>
      <c r="J197" s="89">
        <v>2000</v>
      </c>
      <c r="K197" s="103"/>
      <c r="L197" s="89"/>
      <c r="M197" s="89"/>
      <c r="N197" s="89"/>
      <c r="O197" s="89"/>
      <c r="P197" s="89"/>
      <c r="Q197" s="89">
        <v>620</v>
      </c>
      <c r="R197" s="89"/>
      <c r="S197" s="89"/>
      <c r="T197" s="103" t="e">
        <f t="shared" si="12"/>
        <v>#N/A</v>
      </c>
      <c r="U197" s="89"/>
      <c r="V197" s="103"/>
      <c r="W197" s="89" t="s">
        <v>37</v>
      </c>
      <c r="X197" s="89"/>
      <c r="Y197" s="103">
        <f t="shared" si="13"/>
        <v>0</v>
      </c>
      <c r="Z197" s="105">
        <v>12</v>
      </c>
      <c r="AA197" s="90">
        <f>'LEDGER LOAD INPUT'!E213</f>
        <v>0</v>
      </c>
      <c r="AB197" s="108">
        <f t="shared" si="15"/>
        <v>0</v>
      </c>
      <c r="AC197" s="112">
        <f t="shared" si="16"/>
        <v>0</v>
      </c>
    </row>
    <row r="198" spans="1:29">
      <c r="A198" s="89" t="s">
        <v>32</v>
      </c>
      <c r="B198" s="89" t="s">
        <v>32</v>
      </c>
      <c r="C198" s="89" t="s">
        <v>33</v>
      </c>
      <c r="D198" s="89" t="s">
        <v>33</v>
      </c>
      <c r="E198" s="89">
        <v>410000</v>
      </c>
      <c r="F198" s="89"/>
      <c r="G198" s="103" t="e">
        <f t="shared" si="14"/>
        <v>#N/A</v>
      </c>
      <c r="H198" s="89"/>
      <c r="I198" s="89"/>
      <c r="J198" s="89">
        <v>2000</v>
      </c>
      <c r="K198" s="103"/>
      <c r="L198" s="89"/>
      <c r="M198" s="89"/>
      <c r="N198" s="89"/>
      <c r="O198" s="89"/>
      <c r="P198" s="89"/>
      <c r="Q198" s="89">
        <v>900</v>
      </c>
      <c r="R198" s="89"/>
      <c r="S198" s="89"/>
      <c r="T198" s="103" t="e">
        <f t="shared" si="12"/>
        <v>#N/A</v>
      </c>
      <c r="U198" s="89"/>
      <c r="V198" s="103"/>
      <c r="W198" s="89" t="s">
        <v>37</v>
      </c>
      <c r="X198" s="89"/>
      <c r="Y198" s="103">
        <f t="shared" si="13"/>
        <v>0</v>
      </c>
      <c r="Z198" s="105">
        <v>12</v>
      </c>
      <c r="AA198" s="90">
        <f>'LEDGER LOAD INPUT'!E214</f>
        <v>0</v>
      </c>
      <c r="AB198" s="108">
        <f t="shared" si="15"/>
        <v>0</v>
      </c>
      <c r="AC198" s="112">
        <f t="shared" si="16"/>
        <v>0</v>
      </c>
    </row>
    <row r="199" spans="1:29">
      <c r="A199" s="89" t="s">
        <v>32</v>
      </c>
      <c r="B199" s="89" t="s">
        <v>32</v>
      </c>
      <c r="C199" s="89" t="s">
        <v>33</v>
      </c>
      <c r="D199" s="89" t="s">
        <v>33</v>
      </c>
      <c r="E199" s="89">
        <v>420000</v>
      </c>
      <c r="F199" s="89"/>
      <c r="G199" s="103" t="e">
        <f t="shared" si="14"/>
        <v>#N/A</v>
      </c>
      <c r="H199" s="89"/>
      <c r="I199" s="89"/>
      <c r="J199" s="89">
        <v>2000</v>
      </c>
      <c r="K199" s="103"/>
      <c r="L199" s="89"/>
      <c r="M199" s="89"/>
      <c r="N199" s="89"/>
      <c r="O199" s="89"/>
      <c r="P199" s="89"/>
      <c r="Q199" s="89">
        <v>100</v>
      </c>
      <c r="R199" s="89"/>
      <c r="S199" s="89"/>
      <c r="T199" s="103" t="e">
        <f t="shared" si="12"/>
        <v>#N/A</v>
      </c>
      <c r="U199" s="89"/>
      <c r="V199" s="103"/>
      <c r="W199" s="89" t="s">
        <v>37</v>
      </c>
      <c r="X199" s="89"/>
      <c r="Y199" s="103">
        <f t="shared" si="13"/>
        <v>0</v>
      </c>
      <c r="Z199" s="105">
        <v>12</v>
      </c>
      <c r="AA199" s="90">
        <f>'LEDGER LOAD INPUT'!E215</f>
        <v>0</v>
      </c>
      <c r="AB199" s="108">
        <f t="shared" si="15"/>
        <v>0</v>
      </c>
      <c r="AC199" s="112">
        <f t="shared" si="16"/>
        <v>0</v>
      </c>
    </row>
    <row r="200" spans="1:29">
      <c r="A200" s="89" t="s">
        <v>32</v>
      </c>
      <c r="B200" s="89" t="s">
        <v>32</v>
      </c>
      <c r="C200" s="89" t="s">
        <v>33</v>
      </c>
      <c r="D200" s="89" t="s">
        <v>33</v>
      </c>
      <c r="E200" s="89">
        <v>420000</v>
      </c>
      <c r="F200" s="89"/>
      <c r="G200" s="103" t="e">
        <f t="shared" si="14"/>
        <v>#N/A</v>
      </c>
      <c r="H200" s="89"/>
      <c r="I200" s="89"/>
      <c r="J200" s="89">
        <v>2000</v>
      </c>
      <c r="K200" s="103"/>
      <c r="L200" s="89"/>
      <c r="M200" s="89"/>
      <c r="N200" s="89"/>
      <c r="O200" s="89"/>
      <c r="P200" s="89"/>
      <c r="Q200" s="89" t="s">
        <v>38</v>
      </c>
      <c r="R200" s="89"/>
      <c r="S200" s="89"/>
      <c r="T200" s="103" t="e">
        <f t="shared" ref="T200:T263" si="17">$T$6</f>
        <v>#N/A</v>
      </c>
      <c r="U200" s="89"/>
      <c r="V200" s="103"/>
      <c r="W200" s="89" t="s">
        <v>37</v>
      </c>
      <c r="X200" s="89"/>
      <c r="Y200" s="103">
        <f t="shared" ref="Y200:Y263" si="18">$Y$6</f>
        <v>0</v>
      </c>
      <c r="Z200" s="105">
        <v>12</v>
      </c>
      <c r="AA200" s="90">
        <f>'LEDGER LOAD INPUT'!E216</f>
        <v>0</v>
      </c>
      <c r="AB200" s="108">
        <f t="shared" si="15"/>
        <v>0</v>
      </c>
      <c r="AC200" s="112">
        <f t="shared" si="16"/>
        <v>0</v>
      </c>
    </row>
    <row r="201" spans="1:29">
      <c r="A201" s="89" t="s">
        <v>32</v>
      </c>
      <c r="B201" s="89" t="s">
        <v>32</v>
      </c>
      <c r="C201" s="89" t="s">
        <v>33</v>
      </c>
      <c r="D201" s="89" t="s">
        <v>33</v>
      </c>
      <c r="E201" s="89">
        <v>420000</v>
      </c>
      <c r="F201" s="89"/>
      <c r="G201" s="103" t="e">
        <f t="shared" ref="G201:G264" si="19">$G$6</f>
        <v>#N/A</v>
      </c>
      <c r="H201" s="89"/>
      <c r="I201" s="89"/>
      <c r="J201" s="89">
        <v>2000</v>
      </c>
      <c r="K201" s="103"/>
      <c r="L201" s="89"/>
      <c r="M201" s="89"/>
      <c r="N201" s="89"/>
      <c r="O201" s="89"/>
      <c r="P201" s="89"/>
      <c r="Q201" s="89">
        <v>610</v>
      </c>
      <c r="R201" s="89"/>
      <c r="S201" s="89"/>
      <c r="T201" s="103" t="e">
        <f t="shared" si="17"/>
        <v>#N/A</v>
      </c>
      <c r="U201" s="89"/>
      <c r="V201" s="103"/>
      <c r="W201" s="89" t="s">
        <v>37</v>
      </c>
      <c r="X201" s="89"/>
      <c r="Y201" s="103">
        <f t="shared" si="18"/>
        <v>0</v>
      </c>
      <c r="Z201" s="105">
        <v>12</v>
      </c>
      <c r="AA201" s="90">
        <f>'LEDGER LOAD INPUT'!E217</f>
        <v>0</v>
      </c>
      <c r="AB201" s="108">
        <f t="shared" si="15"/>
        <v>0</v>
      </c>
      <c r="AC201" s="112">
        <f t="shared" si="16"/>
        <v>0</v>
      </c>
    </row>
    <row r="202" spans="1:29">
      <c r="A202" s="89" t="s">
        <v>32</v>
      </c>
      <c r="B202" s="89" t="s">
        <v>32</v>
      </c>
      <c r="C202" s="89" t="s">
        <v>33</v>
      </c>
      <c r="D202" s="89" t="s">
        <v>33</v>
      </c>
      <c r="E202" s="89">
        <v>420000</v>
      </c>
      <c r="F202" s="89"/>
      <c r="G202" s="103" t="e">
        <f t="shared" si="19"/>
        <v>#N/A</v>
      </c>
      <c r="H202" s="89"/>
      <c r="I202" s="89"/>
      <c r="J202" s="89">
        <v>2000</v>
      </c>
      <c r="K202" s="103"/>
      <c r="L202" s="89"/>
      <c r="M202" s="89"/>
      <c r="N202" s="89"/>
      <c r="O202" s="89"/>
      <c r="P202" s="89"/>
      <c r="Q202" s="89">
        <v>620</v>
      </c>
      <c r="R202" s="89"/>
      <c r="S202" s="89"/>
      <c r="T202" s="103" t="e">
        <f t="shared" si="17"/>
        <v>#N/A</v>
      </c>
      <c r="U202" s="89"/>
      <c r="V202" s="103"/>
      <c r="W202" s="89" t="s">
        <v>37</v>
      </c>
      <c r="X202" s="89"/>
      <c r="Y202" s="103">
        <f t="shared" si="18"/>
        <v>0</v>
      </c>
      <c r="Z202" s="105">
        <v>12</v>
      </c>
      <c r="AA202" s="90">
        <f>'LEDGER LOAD INPUT'!E218</f>
        <v>0</v>
      </c>
      <c r="AB202" s="108">
        <f t="shared" si="15"/>
        <v>0</v>
      </c>
      <c r="AC202" s="112">
        <f t="shared" si="16"/>
        <v>0</v>
      </c>
    </row>
    <row r="203" spans="1:29">
      <c r="A203" s="89" t="s">
        <v>32</v>
      </c>
      <c r="B203" s="89" t="s">
        <v>32</v>
      </c>
      <c r="C203" s="89" t="s">
        <v>33</v>
      </c>
      <c r="D203" s="89" t="s">
        <v>33</v>
      </c>
      <c r="E203" s="89">
        <v>420000</v>
      </c>
      <c r="F203" s="89"/>
      <c r="G203" s="103" t="e">
        <f t="shared" si="19"/>
        <v>#N/A</v>
      </c>
      <c r="H203" s="89"/>
      <c r="I203" s="89"/>
      <c r="J203" s="89">
        <v>2000</v>
      </c>
      <c r="K203" s="103"/>
      <c r="L203" s="89"/>
      <c r="M203" s="89"/>
      <c r="N203" s="89"/>
      <c r="O203" s="89"/>
      <c r="P203" s="89"/>
      <c r="Q203" s="89">
        <v>900</v>
      </c>
      <c r="R203" s="89"/>
      <c r="S203" s="89"/>
      <c r="T203" s="103" t="e">
        <f t="shared" si="17"/>
        <v>#N/A</v>
      </c>
      <c r="U203" s="89"/>
      <c r="V203" s="103"/>
      <c r="W203" s="89" t="s">
        <v>37</v>
      </c>
      <c r="X203" s="89"/>
      <c r="Y203" s="103">
        <f t="shared" si="18"/>
        <v>0</v>
      </c>
      <c r="Z203" s="105">
        <v>12</v>
      </c>
      <c r="AA203" s="90">
        <f>'LEDGER LOAD INPUT'!E219</f>
        <v>0</v>
      </c>
      <c r="AB203" s="108">
        <f t="shared" si="15"/>
        <v>0</v>
      </c>
      <c r="AC203" s="112">
        <f t="shared" si="16"/>
        <v>0</v>
      </c>
    </row>
    <row r="204" spans="1:29">
      <c r="A204" s="89" t="s">
        <v>32</v>
      </c>
      <c r="B204" s="89" t="s">
        <v>32</v>
      </c>
      <c r="C204" s="89" t="s">
        <v>33</v>
      </c>
      <c r="D204" s="89" t="s">
        <v>33</v>
      </c>
      <c r="E204" s="89">
        <v>430000</v>
      </c>
      <c r="F204" s="89"/>
      <c r="G204" s="103" t="e">
        <f t="shared" si="19"/>
        <v>#N/A</v>
      </c>
      <c r="H204" s="89"/>
      <c r="I204" s="89"/>
      <c r="J204" s="89">
        <v>2000</v>
      </c>
      <c r="K204" s="103"/>
      <c r="L204" s="89"/>
      <c r="M204" s="89"/>
      <c r="N204" s="89"/>
      <c r="O204" s="89"/>
      <c r="P204" s="89"/>
      <c r="Q204" s="89">
        <v>100</v>
      </c>
      <c r="R204" s="89"/>
      <c r="S204" s="89"/>
      <c r="T204" s="103" t="e">
        <f t="shared" si="17"/>
        <v>#N/A</v>
      </c>
      <c r="U204" s="89"/>
      <c r="V204" s="103"/>
      <c r="W204" s="89" t="s">
        <v>37</v>
      </c>
      <c r="X204" s="89"/>
      <c r="Y204" s="103">
        <f t="shared" si="18"/>
        <v>0</v>
      </c>
      <c r="Z204" s="105">
        <v>12</v>
      </c>
      <c r="AA204" s="90">
        <f>'LEDGER LOAD INPUT'!E220</f>
        <v>0</v>
      </c>
      <c r="AB204" s="108">
        <f t="shared" si="15"/>
        <v>0</v>
      </c>
      <c r="AC204" s="112">
        <f t="shared" si="16"/>
        <v>0</v>
      </c>
    </row>
    <row r="205" spans="1:29">
      <c r="A205" s="89" t="s">
        <v>32</v>
      </c>
      <c r="B205" s="89" t="s">
        <v>32</v>
      </c>
      <c r="C205" s="89" t="s">
        <v>33</v>
      </c>
      <c r="D205" s="89" t="s">
        <v>33</v>
      </c>
      <c r="E205" s="89">
        <v>430000</v>
      </c>
      <c r="F205" s="89"/>
      <c r="G205" s="103" t="e">
        <f t="shared" si="19"/>
        <v>#N/A</v>
      </c>
      <c r="H205" s="89"/>
      <c r="I205" s="89"/>
      <c r="J205" s="89">
        <v>2000</v>
      </c>
      <c r="K205" s="103"/>
      <c r="L205" s="89"/>
      <c r="M205" s="89"/>
      <c r="N205" s="89"/>
      <c r="O205" s="89"/>
      <c r="P205" s="89"/>
      <c r="Q205" s="89" t="s">
        <v>38</v>
      </c>
      <c r="R205" s="89"/>
      <c r="S205" s="89"/>
      <c r="T205" s="103" t="e">
        <f t="shared" si="17"/>
        <v>#N/A</v>
      </c>
      <c r="U205" s="89"/>
      <c r="V205" s="103"/>
      <c r="W205" s="89" t="s">
        <v>37</v>
      </c>
      <c r="X205" s="89"/>
      <c r="Y205" s="103">
        <f t="shared" si="18"/>
        <v>0</v>
      </c>
      <c r="Z205" s="105">
        <v>12</v>
      </c>
      <c r="AA205" s="90">
        <f>'LEDGER LOAD INPUT'!E221</f>
        <v>0</v>
      </c>
      <c r="AB205" s="108">
        <f t="shared" si="15"/>
        <v>0</v>
      </c>
      <c r="AC205" s="112">
        <f t="shared" si="16"/>
        <v>0</v>
      </c>
    </row>
    <row r="206" spans="1:29">
      <c r="A206" s="89" t="s">
        <v>32</v>
      </c>
      <c r="B206" s="89" t="s">
        <v>32</v>
      </c>
      <c r="C206" s="89" t="s">
        <v>33</v>
      </c>
      <c r="D206" s="89" t="s">
        <v>33</v>
      </c>
      <c r="E206" s="89">
        <v>430000</v>
      </c>
      <c r="F206" s="89"/>
      <c r="G206" s="103" t="e">
        <f t="shared" si="19"/>
        <v>#N/A</v>
      </c>
      <c r="H206" s="89"/>
      <c r="I206" s="89"/>
      <c r="J206" s="89">
        <v>2000</v>
      </c>
      <c r="K206" s="103"/>
      <c r="L206" s="89"/>
      <c r="M206" s="89"/>
      <c r="N206" s="89"/>
      <c r="O206" s="89"/>
      <c r="P206" s="89"/>
      <c r="Q206" s="89">
        <v>610</v>
      </c>
      <c r="R206" s="89"/>
      <c r="S206" s="89"/>
      <c r="T206" s="103" t="e">
        <f t="shared" si="17"/>
        <v>#N/A</v>
      </c>
      <c r="U206" s="89"/>
      <c r="V206" s="103"/>
      <c r="W206" s="89" t="s">
        <v>37</v>
      </c>
      <c r="X206" s="89"/>
      <c r="Y206" s="103">
        <f t="shared" si="18"/>
        <v>0</v>
      </c>
      <c r="Z206" s="105">
        <v>12</v>
      </c>
      <c r="AA206" s="90">
        <f>'LEDGER LOAD INPUT'!E222</f>
        <v>0</v>
      </c>
      <c r="AB206" s="108">
        <f t="shared" si="15"/>
        <v>0</v>
      </c>
      <c r="AC206" s="112">
        <f t="shared" si="16"/>
        <v>0</v>
      </c>
    </row>
    <row r="207" spans="1:29">
      <c r="A207" s="89" t="s">
        <v>32</v>
      </c>
      <c r="B207" s="89" t="s">
        <v>32</v>
      </c>
      <c r="C207" s="89" t="s">
        <v>33</v>
      </c>
      <c r="D207" s="89" t="s">
        <v>33</v>
      </c>
      <c r="E207" s="89">
        <v>430000</v>
      </c>
      <c r="F207" s="89"/>
      <c r="G207" s="103" t="e">
        <f t="shared" si="19"/>
        <v>#N/A</v>
      </c>
      <c r="H207" s="89"/>
      <c r="I207" s="89"/>
      <c r="J207" s="89">
        <v>2000</v>
      </c>
      <c r="K207" s="103"/>
      <c r="L207" s="89"/>
      <c r="M207" s="89"/>
      <c r="N207" s="89"/>
      <c r="O207" s="89"/>
      <c r="P207" s="89"/>
      <c r="Q207" s="89">
        <v>620</v>
      </c>
      <c r="R207" s="89"/>
      <c r="S207" s="89"/>
      <c r="T207" s="103" t="e">
        <f t="shared" si="17"/>
        <v>#N/A</v>
      </c>
      <c r="U207" s="89"/>
      <c r="V207" s="103"/>
      <c r="W207" s="89" t="s">
        <v>37</v>
      </c>
      <c r="X207" s="89"/>
      <c r="Y207" s="103">
        <f t="shared" si="18"/>
        <v>0</v>
      </c>
      <c r="Z207" s="105">
        <v>12</v>
      </c>
      <c r="AA207" s="90">
        <f>'LEDGER LOAD INPUT'!E223</f>
        <v>0</v>
      </c>
      <c r="AB207" s="108">
        <f t="shared" si="15"/>
        <v>0</v>
      </c>
      <c r="AC207" s="112">
        <f t="shared" si="16"/>
        <v>0</v>
      </c>
    </row>
    <row r="208" spans="1:29">
      <c r="A208" s="89" t="s">
        <v>32</v>
      </c>
      <c r="B208" s="89" t="s">
        <v>32</v>
      </c>
      <c r="C208" s="89" t="s">
        <v>33</v>
      </c>
      <c r="D208" s="89" t="s">
        <v>33</v>
      </c>
      <c r="E208" s="89">
        <v>430000</v>
      </c>
      <c r="F208" s="89"/>
      <c r="G208" s="103" t="e">
        <f t="shared" si="19"/>
        <v>#N/A</v>
      </c>
      <c r="H208" s="89"/>
      <c r="I208" s="89"/>
      <c r="J208" s="89">
        <v>2000</v>
      </c>
      <c r="K208" s="103"/>
      <c r="L208" s="89"/>
      <c r="M208" s="89"/>
      <c r="N208" s="89"/>
      <c r="O208" s="89"/>
      <c r="P208" s="89"/>
      <c r="Q208" s="89">
        <v>900</v>
      </c>
      <c r="R208" s="89"/>
      <c r="S208" s="89"/>
      <c r="T208" s="103" t="e">
        <f t="shared" si="17"/>
        <v>#N/A</v>
      </c>
      <c r="U208" s="89"/>
      <c r="V208" s="103"/>
      <c r="W208" s="89" t="s">
        <v>37</v>
      </c>
      <c r="X208" s="89"/>
      <c r="Y208" s="103">
        <f t="shared" si="18"/>
        <v>0</v>
      </c>
      <c r="Z208" s="105">
        <v>12</v>
      </c>
      <c r="AA208" s="90">
        <f>'LEDGER LOAD INPUT'!E224</f>
        <v>0</v>
      </c>
      <c r="AB208" s="108">
        <f t="shared" si="15"/>
        <v>0</v>
      </c>
      <c r="AC208" s="112">
        <f t="shared" si="16"/>
        <v>0</v>
      </c>
    </row>
    <row r="209" spans="1:29">
      <c r="A209" s="89" t="s">
        <v>32</v>
      </c>
      <c r="B209" s="89" t="s">
        <v>32</v>
      </c>
      <c r="C209" s="89" t="s">
        <v>33</v>
      </c>
      <c r="D209" s="89" t="s">
        <v>33</v>
      </c>
      <c r="E209" s="89">
        <v>440000</v>
      </c>
      <c r="F209" s="89"/>
      <c r="G209" s="103" t="e">
        <f t="shared" si="19"/>
        <v>#N/A</v>
      </c>
      <c r="H209" s="89"/>
      <c r="I209" s="89"/>
      <c r="J209" s="89">
        <v>2000</v>
      </c>
      <c r="K209" s="103"/>
      <c r="L209" s="89"/>
      <c r="M209" s="89"/>
      <c r="N209" s="89"/>
      <c r="O209" s="89"/>
      <c r="P209" s="89"/>
      <c r="Q209" s="89">
        <v>100</v>
      </c>
      <c r="R209" s="89"/>
      <c r="S209" s="89"/>
      <c r="T209" s="103" t="e">
        <f t="shared" si="17"/>
        <v>#N/A</v>
      </c>
      <c r="U209" s="89"/>
      <c r="V209" s="103"/>
      <c r="W209" s="89" t="s">
        <v>37</v>
      </c>
      <c r="X209" s="89"/>
      <c r="Y209" s="103">
        <f t="shared" si="18"/>
        <v>0</v>
      </c>
      <c r="Z209" s="105">
        <v>12</v>
      </c>
      <c r="AA209" s="90">
        <f>'LEDGER LOAD INPUT'!E225</f>
        <v>0</v>
      </c>
      <c r="AB209" s="108">
        <f t="shared" si="15"/>
        <v>0</v>
      </c>
      <c r="AC209" s="112">
        <f t="shared" si="16"/>
        <v>0</v>
      </c>
    </row>
    <row r="210" spans="1:29">
      <c r="A210" s="89" t="s">
        <v>32</v>
      </c>
      <c r="B210" s="89" t="s">
        <v>32</v>
      </c>
      <c r="C210" s="89" t="s">
        <v>33</v>
      </c>
      <c r="D210" s="89" t="s">
        <v>33</v>
      </c>
      <c r="E210" s="89">
        <v>440000</v>
      </c>
      <c r="F210" s="89"/>
      <c r="G210" s="103" t="e">
        <f t="shared" si="19"/>
        <v>#N/A</v>
      </c>
      <c r="H210" s="89"/>
      <c r="I210" s="89"/>
      <c r="J210" s="89">
        <v>2000</v>
      </c>
      <c r="K210" s="103"/>
      <c r="L210" s="89"/>
      <c r="M210" s="89"/>
      <c r="N210" s="89"/>
      <c r="O210" s="89"/>
      <c r="P210" s="89"/>
      <c r="Q210" s="89" t="s">
        <v>38</v>
      </c>
      <c r="R210" s="89"/>
      <c r="S210" s="89"/>
      <c r="T210" s="103" t="e">
        <f t="shared" si="17"/>
        <v>#N/A</v>
      </c>
      <c r="U210" s="89"/>
      <c r="V210" s="103"/>
      <c r="W210" s="89" t="s">
        <v>37</v>
      </c>
      <c r="X210" s="89"/>
      <c r="Y210" s="103">
        <f t="shared" si="18"/>
        <v>0</v>
      </c>
      <c r="Z210" s="105">
        <v>12</v>
      </c>
      <c r="AA210" s="90">
        <f>'LEDGER LOAD INPUT'!E226</f>
        <v>0</v>
      </c>
      <c r="AB210" s="108">
        <f t="shared" si="15"/>
        <v>0</v>
      </c>
      <c r="AC210" s="112">
        <f t="shared" si="16"/>
        <v>0</v>
      </c>
    </row>
    <row r="211" spans="1:29">
      <c r="A211" s="89" t="s">
        <v>32</v>
      </c>
      <c r="B211" s="89" t="s">
        <v>32</v>
      </c>
      <c r="C211" s="89" t="s">
        <v>33</v>
      </c>
      <c r="D211" s="89" t="s">
        <v>33</v>
      </c>
      <c r="E211" s="89">
        <v>440000</v>
      </c>
      <c r="F211" s="89"/>
      <c r="G211" s="103" t="e">
        <f t="shared" si="19"/>
        <v>#N/A</v>
      </c>
      <c r="H211" s="89"/>
      <c r="I211" s="89"/>
      <c r="J211" s="89">
        <v>2000</v>
      </c>
      <c r="K211" s="103"/>
      <c r="L211" s="89"/>
      <c r="M211" s="89"/>
      <c r="N211" s="89"/>
      <c r="O211" s="89"/>
      <c r="P211" s="89"/>
      <c r="Q211" s="89">
        <v>610</v>
      </c>
      <c r="R211" s="89"/>
      <c r="S211" s="89"/>
      <c r="T211" s="103" t="e">
        <f t="shared" si="17"/>
        <v>#N/A</v>
      </c>
      <c r="U211" s="89"/>
      <c r="V211" s="103"/>
      <c r="W211" s="89" t="s">
        <v>37</v>
      </c>
      <c r="X211" s="89"/>
      <c r="Y211" s="103">
        <f t="shared" si="18"/>
        <v>0</v>
      </c>
      <c r="Z211" s="105">
        <v>12</v>
      </c>
      <c r="AA211" s="90">
        <f>'LEDGER LOAD INPUT'!E227</f>
        <v>0</v>
      </c>
      <c r="AB211" s="108">
        <f t="shared" si="15"/>
        <v>0</v>
      </c>
      <c r="AC211" s="112">
        <f t="shared" si="16"/>
        <v>0</v>
      </c>
    </row>
    <row r="212" spans="1:29">
      <c r="A212" s="89" t="s">
        <v>32</v>
      </c>
      <c r="B212" s="89" t="s">
        <v>32</v>
      </c>
      <c r="C212" s="89" t="s">
        <v>33</v>
      </c>
      <c r="D212" s="89" t="s">
        <v>33</v>
      </c>
      <c r="E212" s="89">
        <v>440000</v>
      </c>
      <c r="F212" s="89"/>
      <c r="G212" s="103" t="e">
        <f t="shared" si="19"/>
        <v>#N/A</v>
      </c>
      <c r="H212" s="89"/>
      <c r="I212" s="89"/>
      <c r="J212" s="89">
        <v>2000</v>
      </c>
      <c r="K212" s="103"/>
      <c r="L212" s="89"/>
      <c r="M212" s="89"/>
      <c r="N212" s="89"/>
      <c r="O212" s="89"/>
      <c r="P212" s="89"/>
      <c r="Q212" s="89">
        <v>620</v>
      </c>
      <c r="R212" s="89"/>
      <c r="S212" s="89"/>
      <c r="T212" s="103" t="e">
        <f t="shared" si="17"/>
        <v>#N/A</v>
      </c>
      <c r="U212" s="89"/>
      <c r="V212" s="103"/>
      <c r="W212" s="89" t="s">
        <v>37</v>
      </c>
      <c r="X212" s="89"/>
      <c r="Y212" s="103">
        <f t="shared" si="18"/>
        <v>0</v>
      </c>
      <c r="Z212" s="105">
        <v>12</v>
      </c>
      <c r="AA212" s="90">
        <f>'LEDGER LOAD INPUT'!E228</f>
        <v>0</v>
      </c>
      <c r="AB212" s="108">
        <f t="shared" si="15"/>
        <v>0</v>
      </c>
      <c r="AC212" s="112">
        <f t="shared" si="16"/>
        <v>0</v>
      </c>
    </row>
    <row r="213" spans="1:29">
      <c r="A213" s="89" t="s">
        <v>32</v>
      </c>
      <c r="B213" s="89" t="s">
        <v>32</v>
      </c>
      <c r="C213" s="89" t="s">
        <v>33</v>
      </c>
      <c r="D213" s="89" t="s">
        <v>33</v>
      </c>
      <c r="E213" s="89">
        <v>440000</v>
      </c>
      <c r="F213" s="89"/>
      <c r="G213" s="103" t="e">
        <f t="shared" si="19"/>
        <v>#N/A</v>
      </c>
      <c r="H213" s="89"/>
      <c r="I213" s="89"/>
      <c r="J213" s="89">
        <v>2000</v>
      </c>
      <c r="K213" s="103"/>
      <c r="L213" s="89"/>
      <c r="M213" s="89"/>
      <c r="N213" s="89"/>
      <c r="O213" s="89"/>
      <c r="P213" s="89"/>
      <c r="Q213" s="89">
        <v>900</v>
      </c>
      <c r="R213" s="89"/>
      <c r="S213" s="89"/>
      <c r="T213" s="103" t="e">
        <f t="shared" si="17"/>
        <v>#N/A</v>
      </c>
      <c r="U213" s="89"/>
      <c r="V213" s="103"/>
      <c r="W213" s="89" t="s">
        <v>37</v>
      </c>
      <c r="X213" s="89"/>
      <c r="Y213" s="103">
        <f t="shared" si="18"/>
        <v>0</v>
      </c>
      <c r="Z213" s="105">
        <v>12</v>
      </c>
      <c r="AA213" s="90">
        <f>'LEDGER LOAD INPUT'!E229</f>
        <v>0</v>
      </c>
      <c r="AB213" s="108">
        <f t="shared" si="15"/>
        <v>0</v>
      </c>
      <c r="AC213" s="112">
        <f t="shared" si="16"/>
        <v>0</v>
      </c>
    </row>
    <row r="214" spans="1:29">
      <c r="A214" s="89" t="s">
        <v>32</v>
      </c>
      <c r="B214" s="89" t="s">
        <v>32</v>
      </c>
      <c r="C214" s="89" t="s">
        <v>33</v>
      </c>
      <c r="D214" s="89" t="s">
        <v>33</v>
      </c>
      <c r="E214" s="89">
        <v>450000</v>
      </c>
      <c r="F214" s="89"/>
      <c r="G214" s="103" t="e">
        <f t="shared" si="19"/>
        <v>#N/A</v>
      </c>
      <c r="H214" s="89"/>
      <c r="I214" s="89"/>
      <c r="J214" s="89">
        <v>2000</v>
      </c>
      <c r="K214" s="103"/>
      <c r="L214" s="89"/>
      <c r="M214" s="89"/>
      <c r="N214" s="89"/>
      <c r="O214" s="89"/>
      <c r="P214" s="89"/>
      <c r="Q214" s="89">
        <v>100</v>
      </c>
      <c r="R214" s="89"/>
      <c r="S214" s="89"/>
      <c r="T214" s="103" t="e">
        <f t="shared" si="17"/>
        <v>#N/A</v>
      </c>
      <c r="U214" s="89"/>
      <c r="V214" s="103"/>
      <c r="W214" s="89" t="s">
        <v>37</v>
      </c>
      <c r="X214" s="89"/>
      <c r="Y214" s="103">
        <f t="shared" si="18"/>
        <v>0</v>
      </c>
      <c r="Z214" s="105">
        <v>12</v>
      </c>
      <c r="AA214" s="90">
        <f>'LEDGER LOAD INPUT'!E230</f>
        <v>0</v>
      </c>
      <c r="AB214" s="108">
        <f t="shared" si="15"/>
        <v>0</v>
      </c>
      <c r="AC214" s="112">
        <f t="shared" si="16"/>
        <v>0</v>
      </c>
    </row>
    <row r="215" spans="1:29">
      <c r="A215" s="89" t="s">
        <v>32</v>
      </c>
      <c r="B215" s="89" t="s">
        <v>32</v>
      </c>
      <c r="C215" s="89" t="s">
        <v>33</v>
      </c>
      <c r="D215" s="89" t="s">
        <v>33</v>
      </c>
      <c r="E215" s="89">
        <v>450000</v>
      </c>
      <c r="F215" s="89"/>
      <c r="G215" s="103" t="e">
        <f t="shared" si="19"/>
        <v>#N/A</v>
      </c>
      <c r="H215" s="89"/>
      <c r="I215" s="89"/>
      <c r="J215" s="89">
        <v>2000</v>
      </c>
      <c r="K215" s="103"/>
      <c r="L215" s="89"/>
      <c r="M215" s="89"/>
      <c r="N215" s="89"/>
      <c r="O215" s="89"/>
      <c r="P215" s="89"/>
      <c r="Q215" s="89" t="s">
        <v>38</v>
      </c>
      <c r="R215" s="89"/>
      <c r="S215" s="89"/>
      <c r="T215" s="103" t="e">
        <f t="shared" si="17"/>
        <v>#N/A</v>
      </c>
      <c r="U215" s="89"/>
      <c r="V215" s="103"/>
      <c r="W215" s="89" t="s">
        <v>37</v>
      </c>
      <c r="X215" s="89"/>
      <c r="Y215" s="103">
        <f t="shared" si="18"/>
        <v>0</v>
      </c>
      <c r="Z215" s="105">
        <v>12</v>
      </c>
      <c r="AA215" s="90">
        <f>'LEDGER LOAD INPUT'!E231</f>
        <v>0</v>
      </c>
      <c r="AB215" s="108">
        <f t="shared" si="15"/>
        <v>0</v>
      </c>
      <c r="AC215" s="112">
        <f t="shared" si="16"/>
        <v>0</v>
      </c>
    </row>
    <row r="216" spans="1:29">
      <c r="A216" s="89" t="s">
        <v>32</v>
      </c>
      <c r="B216" s="89" t="s">
        <v>32</v>
      </c>
      <c r="C216" s="89" t="s">
        <v>33</v>
      </c>
      <c r="D216" s="89" t="s">
        <v>33</v>
      </c>
      <c r="E216" s="89">
        <v>450000</v>
      </c>
      <c r="F216" s="89"/>
      <c r="G216" s="103" t="e">
        <f t="shared" si="19"/>
        <v>#N/A</v>
      </c>
      <c r="H216" s="89"/>
      <c r="I216" s="89"/>
      <c r="J216" s="89">
        <v>2000</v>
      </c>
      <c r="K216" s="103"/>
      <c r="L216" s="89"/>
      <c r="M216" s="89"/>
      <c r="N216" s="89"/>
      <c r="O216" s="89"/>
      <c r="P216" s="89"/>
      <c r="Q216" s="89">
        <v>610</v>
      </c>
      <c r="R216" s="89"/>
      <c r="S216" s="89"/>
      <c r="T216" s="103" t="e">
        <f t="shared" si="17"/>
        <v>#N/A</v>
      </c>
      <c r="U216" s="89"/>
      <c r="V216" s="103"/>
      <c r="W216" s="89" t="s">
        <v>37</v>
      </c>
      <c r="X216" s="89"/>
      <c r="Y216" s="103">
        <f t="shared" si="18"/>
        <v>0</v>
      </c>
      <c r="Z216" s="105">
        <v>12</v>
      </c>
      <c r="AA216" s="90">
        <f>'LEDGER LOAD INPUT'!E232</f>
        <v>0</v>
      </c>
      <c r="AB216" s="108">
        <f t="shared" si="15"/>
        <v>0</v>
      </c>
      <c r="AC216" s="112">
        <f t="shared" si="16"/>
        <v>0</v>
      </c>
    </row>
    <row r="217" spans="1:29">
      <c r="A217" s="89" t="s">
        <v>32</v>
      </c>
      <c r="B217" s="89" t="s">
        <v>32</v>
      </c>
      <c r="C217" s="89" t="s">
        <v>33</v>
      </c>
      <c r="D217" s="89" t="s">
        <v>33</v>
      </c>
      <c r="E217" s="89">
        <v>450000</v>
      </c>
      <c r="F217" s="89"/>
      <c r="G217" s="103" t="e">
        <f t="shared" si="19"/>
        <v>#N/A</v>
      </c>
      <c r="H217" s="89"/>
      <c r="I217" s="89"/>
      <c r="J217" s="89">
        <v>2000</v>
      </c>
      <c r="K217" s="103"/>
      <c r="L217" s="89"/>
      <c r="M217" s="89"/>
      <c r="N217" s="89"/>
      <c r="O217" s="89"/>
      <c r="P217" s="89"/>
      <c r="Q217" s="89">
        <v>620</v>
      </c>
      <c r="R217" s="89"/>
      <c r="S217" s="89"/>
      <c r="T217" s="103" t="e">
        <f t="shared" si="17"/>
        <v>#N/A</v>
      </c>
      <c r="U217" s="89"/>
      <c r="V217" s="103"/>
      <c r="W217" s="89" t="s">
        <v>37</v>
      </c>
      <c r="X217" s="89"/>
      <c r="Y217" s="103">
        <f t="shared" si="18"/>
        <v>0</v>
      </c>
      <c r="Z217" s="105">
        <v>12</v>
      </c>
      <c r="AA217" s="90">
        <f>'LEDGER LOAD INPUT'!E233</f>
        <v>0</v>
      </c>
      <c r="AB217" s="108">
        <f t="shared" si="15"/>
        <v>0</v>
      </c>
      <c r="AC217" s="112">
        <f t="shared" si="16"/>
        <v>0</v>
      </c>
    </row>
    <row r="218" spans="1:29">
      <c r="A218" s="89" t="s">
        <v>32</v>
      </c>
      <c r="B218" s="89" t="s">
        <v>32</v>
      </c>
      <c r="C218" s="89" t="s">
        <v>33</v>
      </c>
      <c r="D218" s="89" t="s">
        <v>33</v>
      </c>
      <c r="E218" s="89">
        <v>450000</v>
      </c>
      <c r="F218" s="89"/>
      <c r="G218" s="103" t="e">
        <f t="shared" si="19"/>
        <v>#N/A</v>
      </c>
      <c r="H218" s="89"/>
      <c r="I218" s="89"/>
      <c r="J218" s="89">
        <v>2000</v>
      </c>
      <c r="K218" s="103"/>
      <c r="L218" s="89"/>
      <c r="M218" s="89"/>
      <c r="N218" s="89"/>
      <c r="O218" s="89"/>
      <c r="P218" s="89"/>
      <c r="Q218" s="89">
        <v>900</v>
      </c>
      <c r="R218" s="89"/>
      <c r="S218" s="89"/>
      <c r="T218" s="103" t="e">
        <f t="shared" si="17"/>
        <v>#N/A</v>
      </c>
      <c r="U218" s="89"/>
      <c r="V218" s="103"/>
      <c r="W218" s="89" t="s">
        <v>37</v>
      </c>
      <c r="X218" s="89"/>
      <c r="Y218" s="103">
        <f t="shared" si="18"/>
        <v>0</v>
      </c>
      <c r="Z218" s="105">
        <v>12</v>
      </c>
      <c r="AA218" s="90">
        <f>'LEDGER LOAD INPUT'!E234</f>
        <v>0</v>
      </c>
      <c r="AB218" s="108">
        <f t="shared" si="15"/>
        <v>0</v>
      </c>
      <c r="AC218" s="112">
        <f t="shared" si="16"/>
        <v>0</v>
      </c>
    </row>
    <row r="219" spans="1:29">
      <c r="A219" s="89" t="s">
        <v>32</v>
      </c>
      <c r="B219" s="89" t="s">
        <v>32</v>
      </c>
      <c r="C219" s="89" t="s">
        <v>33</v>
      </c>
      <c r="D219" s="89" t="s">
        <v>33</v>
      </c>
      <c r="E219" s="89">
        <v>460000</v>
      </c>
      <c r="F219" s="89"/>
      <c r="G219" s="103" t="e">
        <f t="shared" si="19"/>
        <v>#N/A</v>
      </c>
      <c r="H219" s="89"/>
      <c r="I219" s="89"/>
      <c r="J219" s="89">
        <v>2000</v>
      </c>
      <c r="K219" s="103"/>
      <c r="L219" s="89"/>
      <c r="M219" s="89"/>
      <c r="N219" s="89"/>
      <c r="O219" s="89"/>
      <c r="P219" s="89"/>
      <c r="Q219" s="89">
        <v>100</v>
      </c>
      <c r="R219" s="89"/>
      <c r="S219" s="89"/>
      <c r="T219" s="103" t="e">
        <f t="shared" si="17"/>
        <v>#N/A</v>
      </c>
      <c r="U219" s="89"/>
      <c r="V219" s="103"/>
      <c r="W219" s="89" t="s">
        <v>37</v>
      </c>
      <c r="X219" s="89"/>
      <c r="Y219" s="103">
        <f t="shared" si="18"/>
        <v>0</v>
      </c>
      <c r="Z219" s="105">
        <v>12</v>
      </c>
      <c r="AA219" s="90">
        <f>'LEDGER LOAD INPUT'!E235</f>
        <v>0</v>
      </c>
      <c r="AB219" s="108">
        <f t="shared" si="15"/>
        <v>0</v>
      </c>
      <c r="AC219" s="112">
        <f t="shared" si="16"/>
        <v>0</v>
      </c>
    </row>
    <row r="220" spans="1:29">
      <c r="A220" s="89" t="s">
        <v>32</v>
      </c>
      <c r="B220" s="89" t="s">
        <v>32</v>
      </c>
      <c r="C220" s="89" t="s">
        <v>33</v>
      </c>
      <c r="D220" s="89" t="s">
        <v>33</v>
      </c>
      <c r="E220" s="89">
        <v>460000</v>
      </c>
      <c r="F220" s="89"/>
      <c r="G220" s="103" t="e">
        <f t="shared" si="19"/>
        <v>#N/A</v>
      </c>
      <c r="H220" s="89"/>
      <c r="I220" s="89"/>
      <c r="J220" s="89">
        <v>2000</v>
      </c>
      <c r="K220" s="103"/>
      <c r="L220" s="89"/>
      <c r="M220" s="89"/>
      <c r="N220" s="89"/>
      <c r="O220" s="89"/>
      <c r="P220" s="89"/>
      <c r="Q220" s="89" t="s">
        <v>38</v>
      </c>
      <c r="R220" s="89"/>
      <c r="S220" s="89"/>
      <c r="T220" s="103" t="e">
        <f t="shared" si="17"/>
        <v>#N/A</v>
      </c>
      <c r="U220" s="89"/>
      <c r="V220" s="103"/>
      <c r="W220" s="89" t="s">
        <v>37</v>
      </c>
      <c r="X220" s="89"/>
      <c r="Y220" s="103">
        <f t="shared" si="18"/>
        <v>0</v>
      </c>
      <c r="Z220" s="105">
        <v>12</v>
      </c>
      <c r="AA220" s="90">
        <f>'LEDGER LOAD INPUT'!E236</f>
        <v>0</v>
      </c>
      <c r="AB220" s="108">
        <f t="shared" si="15"/>
        <v>0</v>
      </c>
      <c r="AC220" s="112">
        <f t="shared" si="16"/>
        <v>0</v>
      </c>
    </row>
    <row r="221" spans="1:29">
      <c r="A221" s="89" t="s">
        <v>32</v>
      </c>
      <c r="B221" s="89" t="s">
        <v>32</v>
      </c>
      <c r="C221" s="89" t="s">
        <v>33</v>
      </c>
      <c r="D221" s="89" t="s">
        <v>33</v>
      </c>
      <c r="E221" s="89">
        <v>460000</v>
      </c>
      <c r="F221" s="89"/>
      <c r="G221" s="103" t="e">
        <f t="shared" si="19"/>
        <v>#N/A</v>
      </c>
      <c r="H221" s="89"/>
      <c r="I221" s="89"/>
      <c r="J221" s="89">
        <v>2000</v>
      </c>
      <c r="K221" s="103"/>
      <c r="L221" s="89"/>
      <c r="M221" s="89"/>
      <c r="N221" s="89"/>
      <c r="O221" s="89"/>
      <c r="P221" s="89"/>
      <c r="Q221" s="89">
        <v>610</v>
      </c>
      <c r="R221" s="89"/>
      <c r="S221" s="89"/>
      <c r="T221" s="103" t="e">
        <f t="shared" si="17"/>
        <v>#N/A</v>
      </c>
      <c r="U221" s="89"/>
      <c r="V221" s="103"/>
      <c r="W221" s="89" t="s">
        <v>37</v>
      </c>
      <c r="X221" s="89"/>
      <c r="Y221" s="103">
        <f t="shared" si="18"/>
        <v>0</v>
      </c>
      <c r="Z221" s="105">
        <v>12</v>
      </c>
      <c r="AA221" s="90">
        <f>'LEDGER LOAD INPUT'!E237</f>
        <v>0</v>
      </c>
      <c r="AB221" s="108">
        <f t="shared" si="15"/>
        <v>0</v>
      </c>
      <c r="AC221" s="112">
        <f t="shared" si="16"/>
        <v>0</v>
      </c>
    </row>
    <row r="222" spans="1:29">
      <c r="A222" s="89" t="s">
        <v>32</v>
      </c>
      <c r="B222" s="89" t="s">
        <v>32</v>
      </c>
      <c r="C222" s="89" t="s">
        <v>33</v>
      </c>
      <c r="D222" s="89" t="s">
        <v>33</v>
      </c>
      <c r="E222" s="89">
        <v>460000</v>
      </c>
      <c r="F222" s="89"/>
      <c r="G222" s="103" t="e">
        <f t="shared" si="19"/>
        <v>#N/A</v>
      </c>
      <c r="H222" s="89"/>
      <c r="I222" s="89"/>
      <c r="J222" s="89">
        <v>2000</v>
      </c>
      <c r="K222" s="103"/>
      <c r="L222" s="89"/>
      <c r="M222" s="89"/>
      <c r="N222" s="89"/>
      <c r="O222" s="89"/>
      <c r="P222" s="89"/>
      <c r="Q222" s="89">
        <v>620</v>
      </c>
      <c r="R222" s="89"/>
      <c r="S222" s="89"/>
      <c r="T222" s="103" t="e">
        <f t="shared" si="17"/>
        <v>#N/A</v>
      </c>
      <c r="U222" s="89"/>
      <c r="V222" s="103"/>
      <c r="W222" s="89" t="s">
        <v>37</v>
      </c>
      <c r="X222" s="89"/>
      <c r="Y222" s="103">
        <f t="shared" si="18"/>
        <v>0</v>
      </c>
      <c r="Z222" s="105">
        <v>12</v>
      </c>
      <c r="AA222" s="90">
        <f>'LEDGER LOAD INPUT'!E238</f>
        <v>0</v>
      </c>
      <c r="AB222" s="108">
        <f t="shared" si="15"/>
        <v>0</v>
      </c>
      <c r="AC222" s="112">
        <f t="shared" si="16"/>
        <v>0</v>
      </c>
    </row>
    <row r="223" spans="1:29">
      <c r="A223" s="89" t="s">
        <v>32</v>
      </c>
      <c r="B223" s="89" t="s">
        <v>32</v>
      </c>
      <c r="C223" s="89" t="s">
        <v>33</v>
      </c>
      <c r="D223" s="89" t="s">
        <v>33</v>
      </c>
      <c r="E223" s="89">
        <v>460000</v>
      </c>
      <c r="F223" s="89"/>
      <c r="G223" s="103" t="e">
        <f t="shared" si="19"/>
        <v>#N/A</v>
      </c>
      <c r="H223" s="89"/>
      <c r="I223" s="89"/>
      <c r="J223" s="89">
        <v>2000</v>
      </c>
      <c r="K223" s="103"/>
      <c r="L223" s="89"/>
      <c r="M223" s="89"/>
      <c r="N223" s="89"/>
      <c r="O223" s="89"/>
      <c r="P223" s="89"/>
      <c r="Q223" s="89">
        <v>900</v>
      </c>
      <c r="R223" s="89"/>
      <c r="S223" s="89"/>
      <c r="T223" s="103" t="e">
        <f t="shared" si="17"/>
        <v>#N/A</v>
      </c>
      <c r="U223" s="89"/>
      <c r="V223" s="103"/>
      <c r="W223" s="89" t="s">
        <v>37</v>
      </c>
      <c r="X223" s="89"/>
      <c r="Y223" s="103">
        <f t="shared" si="18"/>
        <v>0</v>
      </c>
      <c r="Z223" s="105">
        <v>12</v>
      </c>
      <c r="AA223" s="90">
        <f>'LEDGER LOAD INPUT'!E239</f>
        <v>0</v>
      </c>
      <c r="AB223" s="108">
        <f t="shared" si="15"/>
        <v>0</v>
      </c>
      <c r="AC223" s="112">
        <f t="shared" si="16"/>
        <v>0</v>
      </c>
    </row>
    <row r="224" spans="1:29">
      <c r="A224" s="89" t="s">
        <v>32</v>
      </c>
      <c r="B224" s="89" t="s">
        <v>32</v>
      </c>
      <c r="C224" s="89" t="s">
        <v>33</v>
      </c>
      <c r="D224" s="89" t="s">
        <v>33</v>
      </c>
      <c r="E224" s="89">
        <v>470000</v>
      </c>
      <c r="F224" s="89"/>
      <c r="G224" s="103" t="e">
        <f t="shared" si="19"/>
        <v>#N/A</v>
      </c>
      <c r="H224" s="89"/>
      <c r="I224" s="89"/>
      <c r="J224" s="89">
        <v>2000</v>
      </c>
      <c r="K224" s="103"/>
      <c r="L224" s="89"/>
      <c r="M224" s="89"/>
      <c r="N224" s="89"/>
      <c r="O224" s="89"/>
      <c r="P224" s="89"/>
      <c r="Q224" s="89">
        <v>100</v>
      </c>
      <c r="R224" s="89"/>
      <c r="S224" s="89"/>
      <c r="T224" s="103" t="e">
        <f t="shared" si="17"/>
        <v>#N/A</v>
      </c>
      <c r="U224" s="89"/>
      <c r="V224" s="103"/>
      <c r="W224" s="89" t="s">
        <v>37</v>
      </c>
      <c r="X224" s="89"/>
      <c r="Y224" s="103">
        <f t="shared" si="18"/>
        <v>0</v>
      </c>
      <c r="Z224" s="105">
        <v>12</v>
      </c>
      <c r="AA224" s="90">
        <f>'LEDGER LOAD INPUT'!E240</f>
        <v>0</v>
      </c>
      <c r="AB224" s="108">
        <f t="shared" si="15"/>
        <v>0</v>
      </c>
      <c r="AC224" s="112">
        <f t="shared" si="16"/>
        <v>0</v>
      </c>
    </row>
    <row r="225" spans="1:29">
      <c r="A225" s="89" t="s">
        <v>32</v>
      </c>
      <c r="B225" s="89" t="s">
        <v>32</v>
      </c>
      <c r="C225" s="89" t="s">
        <v>33</v>
      </c>
      <c r="D225" s="89" t="s">
        <v>33</v>
      </c>
      <c r="E225" s="89">
        <v>470000</v>
      </c>
      <c r="F225" s="89"/>
      <c r="G225" s="103" t="e">
        <f t="shared" si="19"/>
        <v>#N/A</v>
      </c>
      <c r="H225" s="89"/>
      <c r="I225" s="89"/>
      <c r="J225" s="89">
        <v>2000</v>
      </c>
      <c r="K225" s="103"/>
      <c r="L225" s="89"/>
      <c r="M225" s="89"/>
      <c r="N225" s="89"/>
      <c r="O225" s="89"/>
      <c r="P225" s="89"/>
      <c r="Q225" s="89" t="s">
        <v>38</v>
      </c>
      <c r="R225" s="89"/>
      <c r="S225" s="89"/>
      <c r="T225" s="103" t="e">
        <f t="shared" si="17"/>
        <v>#N/A</v>
      </c>
      <c r="U225" s="89"/>
      <c r="V225" s="103"/>
      <c r="W225" s="89" t="s">
        <v>37</v>
      </c>
      <c r="X225" s="89"/>
      <c r="Y225" s="103">
        <f t="shared" si="18"/>
        <v>0</v>
      </c>
      <c r="Z225" s="105">
        <v>12</v>
      </c>
      <c r="AA225" s="90">
        <f>'LEDGER LOAD INPUT'!E241</f>
        <v>0</v>
      </c>
      <c r="AB225" s="108">
        <f t="shared" si="15"/>
        <v>0</v>
      </c>
      <c r="AC225" s="112">
        <f t="shared" si="16"/>
        <v>0</v>
      </c>
    </row>
    <row r="226" spans="1:29">
      <c r="A226" s="89" t="s">
        <v>32</v>
      </c>
      <c r="B226" s="89" t="s">
        <v>32</v>
      </c>
      <c r="C226" s="89" t="s">
        <v>33</v>
      </c>
      <c r="D226" s="89" t="s">
        <v>33</v>
      </c>
      <c r="E226" s="89">
        <v>470000</v>
      </c>
      <c r="F226" s="89"/>
      <c r="G226" s="103" t="e">
        <f t="shared" si="19"/>
        <v>#N/A</v>
      </c>
      <c r="H226" s="89"/>
      <c r="I226" s="89"/>
      <c r="J226" s="89">
        <v>2000</v>
      </c>
      <c r="K226" s="103"/>
      <c r="L226" s="89"/>
      <c r="M226" s="89"/>
      <c r="N226" s="89"/>
      <c r="O226" s="89"/>
      <c r="P226" s="89"/>
      <c r="Q226" s="89">
        <v>610</v>
      </c>
      <c r="R226" s="89"/>
      <c r="S226" s="89"/>
      <c r="T226" s="103" t="e">
        <f t="shared" si="17"/>
        <v>#N/A</v>
      </c>
      <c r="U226" s="89"/>
      <c r="V226" s="103"/>
      <c r="W226" s="89" t="s">
        <v>37</v>
      </c>
      <c r="X226" s="89"/>
      <c r="Y226" s="103">
        <f t="shared" si="18"/>
        <v>0</v>
      </c>
      <c r="Z226" s="105">
        <v>12</v>
      </c>
      <c r="AA226" s="90">
        <f>'LEDGER LOAD INPUT'!E242</f>
        <v>0</v>
      </c>
      <c r="AB226" s="108">
        <f t="shared" si="15"/>
        <v>0</v>
      </c>
      <c r="AC226" s="112">
        <f t="shared" si="16"/>
        <v>0</v>
      </c>
    </row>
    <row r="227" spans="1:29">
      <c r="A227" s="89" t="s">
        <v>32</v>
      </c>
      <c r="B227" s="89" t="s">
        <v>32</v>
      </c>
      <c r="C227" s="89" t="s">
        <v>33</v>
      </c>
      <c r="D227" s="89" t="s">
        <v>33</v>
      </c>
      <c r="E227" s="89">
        <v>470000</v>
      </c>
      <c r="F227" s="89"/>
      <c r="G227" s="103" t="e">
        <f t="shared" si="19"/>
        <v>#N/A</v>
      </c>
      <c r="H227" s="89"/>
      <c r="I227" s="89"/>
      <c r="J227" s="89">
        <v>2000</v>
      </c>
      <c r="K227" s="103"/>
      <c r="L227" s="89"/>
      <c r="M227" s="89"/>
      <c r="N227" s="89"/>
      <c r="O227" s="89"/>
      <c r="P227" s="89"/>
      <c r="Q227" s="89">
        <v>620</v>
      </c>
      <c r="R227" s="89"/>
      <c r="S227" s="89"/>
      <c r="T227" s="103" t="e">
        <f t="shared" si="17"/>
        <v>#N/A</v>
      </c>
      <c r="U227" s="89"/>
      <c r="V227" s="103"/>
      <c r="W227" s="89" t="s">
        <v>37</v>
      </c>
      <c r="X227" s="89"/>
      <c r="Y227" s="103">
        <f t="shared" si="18"/>
        <v>0</v>
      </c>
      <c r="Z227" s="105">
        <v>12</v>
      </c>
      <c r="AA227" s="90">
        <f>'LEDGER LOAD INPUT'!E243</f>
        <v>0</v>
      </c>
      <c r="AB227" s="108">
        <f t="shared" si="15"/>
        <v>0</v>
      </c>
      <c r="AC227" s="112">
        <f t="shared" si="16"/>
        <v>0</v>
      </c>
    </row>
    <row r="228" spans="1:29">
      <c r="A228" s="89" t="s">
        <v>32</v>
      </c>
      <c r="B228" s="89" t="s">
        <v>32</v>
      </c>
      <c r="C228" s="89" t="s">
        <v>33</v>
      </c>
      <c r="D228" s="89" t="s">
        <v>33</v>
      </c>
      <c r="E228" s="89">
        <v>470000</v>
      </c>
      <c r="F228" s="89"/>
      <c r="G228" s="103" t="e">
        <f t="shared" si="19"/>
        <v>#N/A</v>
      </c>
      <c r="H228" s="89"/>
      <c r="I228" s="89"/>
      <c r="J228" s="89">
        <v>2000</v>
      </c>
      <c r="K228" s="103"/>
      <c r="L228" s="89"/>
      <c r="M228" s="89"/>
      <c r="N228" s="89"/>
      <c r="O228" s="89"/>
      <c r="P228" s="89"/>
      <c r="Q228" s="89">
        <v>900</v>
      </c>
      <c r="R228" s="89"/>
      <c r="S228" s="89"/>
      <c r="T228" s="103" t="e">
        <f t="shared" si="17"/>
        <v>#N/A</v>
      </c>
      <c r="U228" s="89"/>
      <c r="V228" s="103"/>
      <c r="W228" s="89" t="s">
        <v>37</v>
      </c>
      <c r="X228" s="89"/>
      <c r="Y228" s="103">
        <f t="shared" si="18"/>
        <v>0</v>
      </c>
      <c r="Z228" s="105">
        <v>12</v>
      </c>
      <c r="AA228" s="90">
        <f>'LEDGER LOAD INPUT'!E244</f>
        <v>0</v>
      </c>
      <c r="AB228" s="108">
        <f t="shared" si="15"/>
        <v>0</v>
      </c>
      <c r="AC228" s="112">
        <f t="shared" si="16"/>
        <v>0</v>
      </c>
    </row>
    <row r="229" spans="1:29">
      <c r="A229" s="89" t="s">
        <v>32</v>
      </c>
      <c r="B229" s="89" t="s">
        <v>32</v>
      </c>
      <c r="C229" s="89" t="s">
        <v>33</v>
      </c>
      <c r="D229" s="89" t="s">
        <v>33</v>
      </c>
      <c r="E229" s="89">
        <v>480000</v>
      </c>
      <c r="F229" s="89"/>
      <c r="G229" s="103" t="e">
        <f t="shared" si="19"/>
        <v>#N/A</v>
      </c>
      <c r="H229" s="89"/>
      <c r="I229" s="89"/>
      <c r="J229" s="89">
        <v>2000</v>
      </c>
      <c r="K229" s="103"/>
      <c r="L229" s="89"/>
      <c r="M229" s="89"/>
      <c r="N229" s="89"/>
      <c r="O229" s="89"/>
      <c r="P229" s="89"/>
      <c r="Q229" s="89">
        <v>100</v>
      </c>
      <c r="R229" s="89"/>
      <c r="S229" s="89"/>
      <c r="T229" s="103" t="e">
        <f t="shared" si="17"/>
        <v>#N/A</v>
      </c>
      <c r="U229" s="89"/>
      <c r="V229" s="103"/>
      <c r="W229" s="89" t="s">
        <v>37</v>
      </c>
      <c r="X229" s="89"/>
      <c r="Y229" s="103">
        <f t="shared" si="18"/>
        <v>0</v>
      </c>
      <c r="Z229" s="105">
        <v>12</v>
      </c>
      <c r="AA229" s="90">
        <f>'LEDGER LOAD INPUT'!E245</f>
        <v>0</v>
      </c>
      <c r="AB229" s="108">
        <f t="shared" si="15"/>
        <v>0</v>
      </c>
      <c r="AC229" s="112">
        <f t="shared" si="16"/>
        <v>0</v>
      </c>
    </row>
    <row r="230" spans="1:29">
      <c r="A230" s="89" t="s">
        <v>32</v>
      </c>
      <c r="B230" s="89" t="s">
        <v>32</v>
      </c>
      <c r="C230" s="89" t="s">
        <v>33</v>
      </c>
      <c r="D230" s="89" t="s">
        <v>33</v>
      </c>
      <c r="E230" s="89">
        <v>480000</v>
      </c>
      <c r="F230" s="89"/>
      <c r="G230" s="103" t="e">
        <f t="shared" si="19"/>
        <v>#N/A</v>
      </c>
      <c r="H230" s="89"/>
      <c r="I230" s="89"/>
      <c r="J230" s="89">
        <v>2000</v>
      </c>
      <c r="K230" s="103"/>
      <c r="L230" s="89"/>
      <c r="M230" s="89"/>
      <c r="N230" s="89"/>
      <c r="O230" s="89"/>
      <c r="P230" s="89"/>
      <c r="Q230" s="89" t="s">
        <v>38</v>
      </c>
      <c r="R230" s="89"/>
      <c r="S230" s="89"/>
      <c r="T230" s="103" t="e">
        <f t="shared" si="17"/>
        <v>#N/A</v>
      </c>
      <c r="U230" s="89"/>
      <c r="V230" s="103"/>
      <c r="W230" s="89" t="s">
        <v>37</v>
      </c>
      <c r="X230" s="89"/>
      <c r="Y230" s="103">
        <f t="shared" si="18"/>
        <v>0</v>
      </c>
      <c r="Z230" s="105">
        <v>12</v>
      </c>
      <c r="AA230" s="90">
        <f>'LEDGER LOAD INPUT'!E246</f>
        <v>0</v>
      </c>
      <c r="AB230" s="108">
        <f t="shared" si="15"/>
        <v>0</v>
      </c>
      <c r="AC230" s="112">
        <f t="shared" si="16"/>
        <v>0</v>
      </c>
    </row>
    <row r="231" spans="1:29">
      <c r="A231" s="89" t="s">
        <v>32</v>
      </c>
      <c r="B231" s="89" t="s">
        <v>32</v>
      </c>
      <c r="C231" s="89" t="s">
        <v>33</v>
      </c>
      <c r="D231" s="89" t="s">
        <v>33</v>
      </c>
      <c r="E231" s="89">
        <v>480000</v>
      </c>
      <c r="F231" s="89"/>
      <c r="G231" s="103" t="e">
        <f t="shared" si="19"/>
        <v>#N/A</v>
      </c>
      <c r="H231" s="89"/>
      <c r="I231" s="89"/>
      <c r="J231" s="89">
        <v>2000</v>
      </c>
      <c r="K231" s="103"/>
      <c r="L231" s="89"/>
      <c r="M231" s="89"/>
      <c r="N231" s="89"/>
      <c r="O231" s="89"/>
      <c r="P231" s="89"/>
      <c r="Q231" s="89">
        <v>610</v>
      </c>
      <c r="R231" s="89"/>
      <c r="S231" s="89"/>
      <c r="T231" s="103" t="e">
        <f t="shared" si="17"/>
        <v>#N/A</v>
      </c>
      <c r="U231" s="89"/>
      <c r="V231" s="103"/>
      <c r="W231" s="89" t="s">
        <v>37</v>
      </c>
      <c r="X231" s="89"/>
      <c r="Y231" s="103">
        <f t="shared" si="18"/>
        <v>0</v>
      </c>
      <c r="Z231" s="105">
        <v>12</v>
      </c>
      <c r="AA231" s="90">
        <f>'LEDGER LOAD INPUT'!E247</f>
        <v>0</v>
      </c>
      <c r="AB231" s="108">
        <f t="shared" si="15"/>
        <v>0</v>
      </c>
      <c r="AC231" s="112">
        <f t="shared" si="16"/>
        <v>0</v>
      </c>
    </row>
    <row r="232" spans="1:29">
      <c r="A232" s="89" t="s">
        <v>32</v>
      </c>
      <c r="B232" s="89" t="s">
        <v>32</v>
      </c>
      <c r="C232" s="89" t="s">
        <v>33</v>
      </c>
      <c r="D232" s="89" t="s">
        <v>33</v>
      </c>
      <c r="E232" s="89">
        <v>480000</v>
      </c>
      <c r="F232" s="89"/>
      <c r="G232" s="103" t="e">
        <f t="shared" si="19"/>
        <v>#N/A</v>
      </c>
      <c r="H232" s="89"/>
      <c r="I232" s="89"/>
      <c r="J232" s="89">
        <v>2000</v>
      </c>
      <c r="K232" s="103"/>
      <c r="L232" s="89"/>
      <c r="M232" s="89"/>
      <c r="N232" s="89"/>
      <c r="O232" s="89"/>
      <c r="P232" s="89"/>
      <c r="Q232" s="89">
        <v>620</v>
      </c>
      <c r="R232" s="89"/>
      <c r="S232" s="89"/>
      <c r="T232" s="103" t="e">
        <f t="shared" si="17"/>
        <v>#N/A</v>
      </c>
      <c r="U232" s="89"/>
      <c r="V232" s="103"/>
      <c r="W232" s="89" t="s">
        <v>37</v>
      </c>
      <c r="X232" s="89"/>
      <c r="Y232" s="103">
        <f t="shared" si="18"/>
        <v>0</v>
      </c>
      <c r="Z232" s="105">
        <v>12</v>
      </c>
      <c r="AA232" s="90">
        <f>'LEDGER LOAD INPUT'!E248</f>
        <v>0</v>
      </c>
      <c r="AB232" s="108">
        <f t="shared" si="15"/>
        <v>0</v>
      </c>
      <c r="AC232" s="112">
        <f t="shared" si="16"/>
        <v>0</v>
      </c>
    </row>
    <row r="233" spans="1:29">
      <c r="A233" s="89" t="s">
        <v>32</v>
      </c>
      <c r="B233" s="89" t="s">
        <v>32</v>
      </c>
      <c r="C233" s="89" t="s">
        <v>33</v>
      </c>
      <c r="D233" s="89" t="s">
        <v>33</v>
      </c>
      <c r="E233" s="89">
        <v>480000</v>
      </c>
      <c r="F233" s="89"/>
      <c r="G233" s="103" t="e">
        <f t="shared" si="19"/>
        <v>#N/A</v>
      </c>
      <c r="H233" s="89"/>
      <c r="I233" s="89"/>
      <c r="J233" s="89">
        <v>2000</v>
      </c>
      <c r="K233" s="103"/>
      <c r="L233" s="89"/>
      <c r="M233" s="89"/>
      <c r="N233" s="89"/>
      <c r="O233" s="89"/>
      <c r="P233" s="89"/>
      <c r="Q233" s="89">
        <v>900</v>
      </c>
      <c r="R233" s="89"/>
      <c r="S233" s="89"/>
      <c r="T233" s="103" t="e">
        <f t="shared" si="17"/>
        <v>#N/A</v>
      </c>
      <c r="U233" s="89"/>
      <c r="V233" s="103"/>
      <c r="W233" s="89" t="s">
        <v>37</v>
      </c>
      <c r="X233" s="89"/>
      <c r="Y233" s="103">
        <f t="shared" si="18"/>
        <v>0</v>
      </c>
      <c r="Z233" s="105">
        <v>12</v>
      </c>
      <c r="AA233" s="90">
        <f>'LEDGER LOAD INPUT'!E249</f>
        <v>0</v>
      </c>
      <c r="AB233" s="108">
        <f t="shared" si="15"/>
        <v>0</v>
      </c>
      <c r="AC233" s="112">
        <f t="shared" si="16"/>
        <v>0</v>
      </c>
    </row>
    <row r="234" spans="1:29">
      <c r="A234" s="89" t="s">
        <v>32</v>
      </c>
      <c r="B234" s="89" t="s">
        <v>32</v>
      </c>
      <c r="C234" s="89" t="s">
        <v>33</v>
      </c>
      <c r="D234" s="89" t="s">
        <v>33</v>
      </c>
      <c r="E234" s="89">
        <v>490000</v>
      </c>
      <c r="F234" s="89"/>
      <c r="G234" s="103" t="e">
        <f t="shared" si="19"/>
        <v>#N/A</v>
      </c>
      <c r="H234" s="89"/>
      <c r="I234" s="89"/>
      <c r="J234" s="89">
        <v>2000</v>
      </c>
      <c r="K234" s="103"/>
      <c r="L234" s="89"/>
      <c r="M234" s="89"/>
      <c r="N234" s="89"/>
      <c r="O234" s="89"/>
      <c r="P234" s="89"/>
      <c r="Q234" s="89">
        <v>100</v>
      </c>
      <c r="R234" s="89"/>
      <c r="S234" s="89"/>
      <c r="T234" s="103" t="e">
        <f t="shared" si="17"/>
        <v>#N/A</v>
      </c>
      <c r="U234" s="89"/>
      <c r="V234" s="103"/>
      <c r="W234" s="89" t="s">
        <v>37</v>
      </c>
      <c r="X234" s="89"/>
      <c r="Y234" s="103">
        <f t="shared" si="18"/>
        <v>0</v>
      </c>
      <c r="Z234" s="105">
        <v>12</v>
      </c>
      <c r="AA234" s="90">
        <f>'LEDGER LOAD INPUT'!E250</f>
        <v>0</v>
      </c>
      <c r="AB234" s="108">
        <f t="shared" si="15"/>
        <v>0</v>
      </c>
      <c r="AC234" s="112">
        <f t="shared" si="16"/>
        <v>0</v>
      </c>
    </row>
    <row r="235" spans="1:29">
      <c r="A235" s="89" t="s">
        <v>32</v>
      </c>
      <c r="B235" s="89" t="s">
        <v>32</v>
      </c>
      <c r="C235" s="89" t="s">
        <v>33</v>
      </c>
      <c r="D235" s="89" t="s">
        <v>33</v>
      </c>
      <c r="E235" s="89">
        <v>490000</v>
      </c>
      <c r="F235" s="89"/>
      <c r="G235" s="103" t="e">
        <f t="shared" si="19"/>
        <v>#N/A</v>
      </c>
      <c r="H235" s="89"/>
      <c r="I235" s="89"/>
      <c r="J235" s="89">
        <v>2000</v>
      </c>
      <c r="K235" s="103"/>
      <c r="L235" s="89"/>
      <c r="M235" s="89"/>
      <c r="N235" s="89"/>
      <c r="O235" s="89"/>
      <c r="P235" s="89"/>
      <c r="Q235" s="89" t="s">
        <v>38</v>
      </c>
      <c r="R235" s="89"/>
      <c r="S235" s="89"/>
      <c r="T235" s="103" t="e">
        <f t="shared" si="17"/>
        <v>#N/A</v>
      </c>
      <c r="U235" s="89"/>
      <c r="V235" s="103"/>
      <c r="W235" s="89" t="s">
        <v>37</v>
      </c>
      <c r="X235" s="89"/>
      <c r="Y235" s="103">
        <f t="shared" si="18"/>
        <v>0</v>
      </c>
      <c r="Z235" s="105">
        <v>12</v>
      </c>
      <c r="AA235" s="90">
        <f>'LEDGER LOAD INPUT'!E251</f>
        <v>0</v>
      </c>
      <c r="AB235" s="108">
        <f t="shared" si="15"/>
        <v>0</v>
      </c>
      <c r="AC235" s="112">
        <f t="shared" si="16"/>
        <v>0</v>
      </c>
    </row>
    <row r="236" spans="1:29">
      <c r="A236" s="89" t="s">
        <v>32</v>
      </c>
      <c r="B236" s="89" t="s">
        <v>32</v>
      </c>
      <c r="C236" s="89" t="s">
        <v>33</v>
      </c>
      <c r="D236" s="89" t="s">
        <v>33</v>
      </c>
      <c r="E236" s="89">
        <v>490000</v>
      </c>
      <c r="F236" s="89"/>
      <c r="G236" s="103" t="e">
        <f t="shared" si="19"/>
        <v>#N/A</v>
      </c>
      <c r="H236" s="89"/>
      <c r="I236" s="89"/>
      <c r="J236" s="89">
        <v>2000</v>
      </c>
      <c r="K236" s="103"/>
      <c r="L236" s="89"/>
      <c r="M236" s="89"/>
      <c r="N236" s="89"/>
      <c r="O236" s="89"/>
      <c r="P236" s="89"/>
      <c r="Q236" s="89">
        <v>610</v>
      </c>
      <c r="R236" s="89"/>
      <c r="S236" s="89"/>
      <c r="T236" s="103" t="e">
        <f t="shared" si="17"/>
        <v>#N/A</v>
      </c>
      <c r="U236" s="89"/>
      <c r="V236" s="103"/>
      <c r="W236" s="89" t="s">
        <v>37</v>
      </c>
      <c r="X236" s="89"/>
      <c r="Y236" s="103">
        <f t="shared" si="18"/>
        <v>0</v>
      </c>
      <c r="Z236" s="105">
        <v>12</v>
      </c>
      <c r="AA236" s="90">
        <f>'LEDGER LOAD INPUT'!E252</f>
        <v>0</v>
      </c>
      <c r="AB236" s="108">
        <f t="shared" si="15"/>
        <v>0</v>
      </c>
      <c r="AC236" s="112">
        <f t="shared" si="16"/>
        <v>0</v>
      </c>
    </row>
    <row r="237" spans="1:29">
      <c r="A237" s="89" t="s">
        <v>32</v>
      </c>
      <c r="B237" s="89" t="s">
        <v>32</v>
      </c>
      <c r="C237" s="89" t="s">
        <v>33</v>
      </c>
      <c r="D237" s="89" t="s">
        <v>33</v>
      </c>
      <c r="E237" s="89">
        <v>490000</v>
      </c>
      <c r="F237" s="89"/>
      <c r="G237" s="103" t="e">
        <f t="shared" si="19"/>
        <v>#N/A</v>
      </c>
      <c r="H237" s="89"/>
      <c r="I237" s="89"/>
      <c r="J237" s="89">
        <v>2000</v>
      </c>
      <c r="K237" s="103"/>
      <c r="L237" s="89"/>
      <c r="M237" s="89"/>
      <c r="N237" s="89"/>
      <c r="O237" s="89"/>
      <c r="P237" s="89"/>
      <c r="Q237" s="89">
        <v>620</v>
      </c>
      <c r="R237" s="89"/>
      <c r="S237" s="89"/>
      <c r="T237" s="103" t="e">
        <f t="shared" si="17"/>
        <v>#N/A</v>
      </c>
      <c r="U237" s="89"/>
      <c r="V237" s="103"/>
      <c r="W237" s="89" t="s">
        <v>37</v>
      </c>
      <c r="X237" s="89"/>
      <c r="Y237" s="103">
        <f t="shared" si="18"/>
        <v>0</v>
      </c>
      <c r="Z237" s="105">
        <v>12</v>
      </c>
      <c r="AA237" s="90">
        <f>'LEDGER LOAD INPUT'!E253</f>
        <v>0</v>
      </c>
      <c r="AB237" s="108">
        <f t="shared" si="15"/>
        <v>0</v>
      </c>
      <c r="AC237" s="112">
        <f t="shared" si="16"/>
        <v>0</v>
      </c>
    </row>
    <row r="238" spans="1:29">
      <c r="A238" s="89" t="s">
        <v>32</v>
      </c>
      <c r="B238" s="89" t="s">
        <v>32</v>
      </c>
      <c r="C238" s="89" t="s">
        <v>33</v>
      </c>
      <c r="D238" s="89" t="s">
        <v>33</v>
      </c>
      <c r="E238" s="89">
        <v>490000</v>
      </c>
      <c r="F238" s="89"/>
      <c r="G238" s="103" t="e">
        <f t="shared" si="19"/>
        <v>#N/A</v>
      </c>
      <c r="H238" s="89"/>
      <c r="I238" s="89"/>
      <c r="J238" s="89">
        <v>2000</v>
      </c>
      <c r="K238" s="103"/>
      <c r="L238" s="89"/>
      <c r="M238" s="89"/>
      <c r="N238" s="89"/>
      <c r="O238" s="89"/>
      <c r="P238" s="89"/>
      <c r="Q238" s="89">
        <v>900</v>
      </c>
      <c r="R238" s="89"/>
      <c r="S238" s="89"/>
      <c r="T238" s="103" t="e">
        <f t="shared" si="17"/>
        <v>#N/A</v>
      </c>
      <c r="U238" s="89"/>
      <c r="V238" s="103"/>
      <c r="W238" s="89" t="s">
        <v>37</v>
      </c>
      <c r="X238" s="89"/>
      <c r="Y238" s="103">
        <f t="shared" si="18"/>
        <v>0</v>
      </c>
      <c r="Z238" s="105">
        <v>12</v>
      </c>
      <c r="AA238" s="90">
        <f>'LEDGER LOAD INPUT'!E254</f>
        <v>0</v>
      </c>
      <c r="AB238" s="108">
        <f t="shared" si="15"/>
        <v>0</v>
      </c>
      <c r="AC238" s="112">
        <f t="shared" si="16"/>
        <v>0</v>
      </c>
    </row>
    <row r="239" spans="1:29">
      <c r="A239" s="89" t="s">
        <v>32</v>
      </c>
      <c r="B239" s="89" t="s">
        <v>32</v>
      </c>
      <c r="C239" s="89" t="s">
        <v>33</v>
      </c>
      <c r="D239" s="89" t="s">
        <v>33</v>
      </c>
      <c r="E239" s="89">
        <v>500000</v>
      </c>
      <c r="F239" s="89"/>
      <c r="G239" s="103" t="e">
        <f t="shared" si="19"/>
        <v>#N/A</v>
      </c>
      <c r="H239" s="89"/>
      <c r="I239" s="89"/>
      <c r="J239" s="89">
        <v>2000</v>
      </c>
      <c r="K239" s="103"/>
      <c r="L239" s="89"/>
      <c r="M239" s="89"/>
      <c r="N239" s="89"/>
      <c r="O239" s="89"/>
      <c r="P239" s="89"/>
      <c r="Q239" s="89">
        <v>100</v>
      </c>
      <c r="R239" s="89"/>
      <c r="S239" s="89"/>
      <c r="T239" s="103" t="e">
        <f t="shared" si="17"/>
        <v>#N/A</v>
      </c>
      <c r="U239" s="89"/>
      <c r="V239" s="103"/>
      <c r="W239" s="89" t="s">
        <v>37</v>
      </c>
      <c r="X239" s="89"/>
      <c r="Y239" s="103">
        <f t="shared" si="18"/>
        <v>0</v>
      </c>
      <c r="Z239" s="105">
        <v>12</v>
      </c>
      <c r="AA239" s="90">
        <f>'LEDGER LOAD INPUT'!E255</f>
        <v>0</v>
      </c>
      <c r="AB239" s="108">
        <f t="shared" si="15"/>
        <v>0</v>
      </c>
      <c r="AC239" s="112">
        <f t="shared" si="16"/>
        <v>0</v>
      </c>
    </row>
    <row r="240" spans="1:29">
      <c r="A240" s="89" t="s">
        <v>32</v>
      </c>
      <c r="B240" s="89" t="s">
        <v>32</v>
      </c>
      <c r="C240" s="89" t="s">
        <v>33</v>
      </c>
      <c r="D240" s="89" t="s">
        <v>33</v>
      </c>
      <c r="E240" s="89">
        <v>500000</v>
      </c>
      <c r="F240" s="89"/>
      <c r="G240" s="103" t="e">
        <f t="shared" si="19"/>
        <v>#N/A</v>
      </c>
      <c r="H240" s="89"/>
      <c r="I240" s="89"/>
      <c r="J240" s="89">
        <v>2000</v>
      </c>
      <c r="K240" s="103"/>
      <c r="L240" s="89"/>
      <c r="M240" s="89"/>
      <c r="N240" s="89"/>
      <c r="O240" s="89"/>
      <c r="P240" s="89"/>
      <c r="Q240" s="89" t="s">
        <v>38</v>
      </c>
      <c r="R240" s="89"/>
      <c r="S240" s="89"/>
      <c r="T240" s="103" t="e">
        <f t="shared" si="17"/>
        <v>#N/A</v>
      </c>
      <c r="U240" s="89"/>
      <c r="V240" s="103"/>
      <c r="W240" s="89" t="s">
        <v>37</v>
      </c>
      <c r="X240" s="89"/>
      <c r="Y240" s="103">
        <f t="shared" si="18"/>
        <v>0</v>
      </c>
      <c r="Z240" s="105">
        <v>12</v>
      </c>
      <c r="AA240" s="90">
        <f>'LEDGER LOAD INPUT'!E256</f>
        <v>0</v>
      </c>
      <c r="AB240" s="108">
        <f t="shared" si="15"/>
        <v>0</v>
      </c>
      <c r="AC240" s="112">
        <f t="shared" si="16"/>
        <v>0</v>
      </c>
    </row>
    <row r="241" spans="1:29">
      <c r="A241" s="89" t="s">
        <v>32</v>
      </c>
      <c r="B241" s="89" t="s">
        <v>32</v>
      </c>
      <c r="C241" s="89" t="s">
        <v>33</v>
      </c>
      <c r="D241" s="89" t="s">
        <v>33</v>
      </c>
      <c r="E241" s="89">
        <v>500000</v>
      </c>
      <c r="F241" s="89"/>
      <c r="G241" s="103" t="e">
        <f t="shared" si="19"/>
        <v>#N/A</v>
      </c>
      <c r="H241" s="89"/>
      <c r="I241" s="89"/>
      <c r="J241" s="89">
        <v>2000</v>
      </c>
      <c r="K241" s="103"/>
      <c r="L241" s="89"/>
      <c r="M241" s="89"/>
      <c r="N241" s="89"/>
      <c r="O241" s="89"/>
      <c r="P241" s="89"/>
      <c r="Q241" s="89">
        <v>610</v>
      </c>
      <c r="R241" s="89"/>
      <c r="S241" s="89"/>
      <c r="T241" s="103" t="e">
        <f t="shared" si="17"/>
        <v>#N/A</v>
      </c>
      <c r="U241" s="89"/>
      <c r="V241" s="103"/>
      <c r="W241" s="89" t="s">
        <v>37</v>
      </c>
      <c r="X241" s="89"/>
      <c r="Y241" s="103">
        <f t="shared" si="18"/>
        <v>0</v>
      </c>
      <c r="Z241" s="105">
        <v>12</v>
      </c>
      <c r="AA241" s="90">
        <f>'LEDGER LOAD INPUT'!E257</f>
        <v>0</v>
      </c>
      <c r="AB241" s="108">
        <f t="shared" si="15"/>
        <v>0</v>
      </c>
      <c r="AC241" s="112">
        <f t="shared" si="16"/>
        <v>0</v>
      </c>
    </row>
    <row r="242" spans="1:29">
      <c r="A242" s="89" t="s">
        <v>32</v>
      </c>
      <c r="B242" s="89" t="s">
        <v>32</v>
      </c>
      <c r="C242" s="89" t="s">
        <v>33</v>
      </c>
      <c r="D242" s="89" t="s">
        <v>33</v>
      </c>
      <c r="E242" s="89">
        <v>500000</v>
      </c>
      <c r="F242" s="89"/>
      <c r="G242" s="103" t="e">
        <f t="shared" si="19"/>
        <v>#N/A</v>
      </c>
      <c r="H242" s="89"/>
      <c r="I242" s="89"/>
      <c r="J242" s="89">
        <v>2000</v>
      </c>
      <c r="K242" s="103"/>
      <c r="L242" s="89"/>
      <c r="M242" s="89"/>
      <c r="N242" s="89"/>
      <c r="O242" s="89"/>
      <c r="P242" s="89"/>
      <c r="Q242" s="89">
        <v>620</v>
      </c>
      <c r="R242" s="89"/>
      <c r="S242" s="89"/>
      <c r="T242" s="103" t="e">
        <f t="shared" si="17"/>
        <v>#N/A</v>
      </c>
      <c r="U242" s="89"/>
      <c r="V242" s="103"/>
      <c r="W242" s="89" t="s">
        <v>37</v>
      </c>
      <c r="X242" s="89"/>
      <c r="Y242" s="103">
        <f t="shared" si="18"/>
        <v>0</v>
      </c>
      <c r="Z242" s="105">
        <v>12</v>
      </c>
      <c r="AA242" s="90">
        <f>'LEDGER LOAD INPUT'!E258</f>
        <v>0</v>
      </c>
      <c r="AB242" s="108">
        <f t="shared" si="15"/>
        <v>0</v>
      </c>
      <c r="AC242" s="112">
        <f t="shared" si="16"/>
        <v>0</v>
      </c>
    </row>
    <row r="243" spans="1:29">
      <c r="A243" s="89" t="s">
        <v>32</v>
      </c>
      <c r="B243" s="89" t="s">
        <v>32</v>
      </c>
      <c r="C243" s="89" t="s">
        <v>33</v>
      </c>
      <c r="D243" s="89" t="s">
        <v>33</v>
      </c>
      <c r="E243" s="89">
        <v>500000</v>
      </c>
      <c r="F243" s="89"/>
      <c r="G243" s="103" t="e">
        <f t="shared" si="19"/>
        <v>#N/A</v>
      </c>
      <c r="H243" s="89"/>
      <c r="I243" s="89"/>
      <c r="J243" s="89">
        <v>2000</v>
      </c>
      <c r="K243" s="103"/>
      <c r="L243" s="89"/>
      <c r="M243" s="89"/>
      <c r="N243" s="89"/>
      <c r="O243" s="89"/>
      <c r="P243" s="89"/>
      <c r="Q243" s="89">
        <v>900</v>
      </c>
      <c r="R243" s="89"/>
      <c r="S243" s="89"/>
      <c r="T243" s="103" t="e">
        <f t="shared" si="17"/>
        <v>#N/A</v>
      </c>
      <c r="U243" s="89"/>
      <c r="V243" s="103"/>
      <c r="W243" s="89" t="s">
        <v>37</v>
      </c>
      <c r="X243" s="89"/>
      <c r="Y243" s="103">
        <f t="shared" si="18"/>
        <v>0</v>
      </c>
      <c r="Z243" s="105">
        <v>12</v>
      </c>
      <c r="AA243" s="90">
        <f>'LEDGER LOAD INPUT'!E259</f>
        <v>0</v>
      </c>
      <c r="AB243" s="108">
        <f t="shared" si="15"/>
        <v>0</v>
      </c>
      <c r="AC243" s="112">
        <f t="shared" si="16"/>
        <v>0</v>
      </c>
    </row>
    <row r="244" spans="1:29">
      <c r="A244" s="89" t="s">
        <v>32</v>
      </c>
      <c r="B244" s="89" t="s">
        <v>32</v>
      </c>
      <c r="C244" s="89" t="s">
        <v>33</v>
      </c>
      <c r="D244" s="89" t="s">
        <v>33</v>
      </c>
      <c r="E244" s="89">
        <v>510000</v>
      </c>
      <c r="F244" s="89"/>
      <c r="G244" s="103" t="e">
        <f t="shared" si="19"/>
        <v>#N/A</v>
      </c>
      <c r="H244" s="89"/>
      <c r="I244" s="89"/>
      <c r="J244" s="89">
        <v>2000</v>
      </c>
      <c r="K244" s="103"/>
      <c r="L244" s="89"/>
      <c r="M244" s="89"/>
      <c r="N244" s="89"/>
      <c r="O244" s="89"/>
      <c r="P244" s="89"/>
      <c r="Q244" s="89">
        <v>100</v>
      </c>
      <c r="R244" s="89"/>
      <c r="S244" s="89"/>
      <c r="T244" s="103" t="e">
        <f t="shared" si="17"/>
        <v>#N/A</v>
      </c>
      <c r="U244" s="89"/>
      <c r="V244" s="103"/>
      <c r="W244" s="89" t="s">
        <v>37</v>
      </c>
      <c r="X244" s="89"/>
      <c r="Y244" s="103">
        <f t="shared" si="18"/>
        <v>0</v>
      </c>
      <c r="Z244" s="105">
        <v>12</v>
      </c>
      <c r="AA244" s="90">
        <f>'LEDGER LOAD INPUT'!E260</f>
        <v>0</v>
      </c>
      <c r="AB244" s="108">
        <f t="shared" si="15"/>
        <v>0</v>
      </c>
      <c r="AC244" s="112">
        <f t="shared" si="16"/>
        <v>0</v>
      </c>
    </row>
    <row r="245" spans="1:29">
      <c r="A245" s="89" t="s">
        <v>32</v>
      </c>
      <c r="B245" s="89" t="s">
        <v>32</v>
      </c>
      <c r="C245" s="89" t="s">
        <v>33</v>
      </c>
      <c r="D245" s="89" t="s">
        <v>33</v>
      </c>
      <c r="E245" s="89">
        <v>510000</v>
      </c>
      <c r="F245" s="89"/>
      <c r="G245" s="103" t="e">
        <f t="shared" si="19"/>
        <v>#N/A</v>
      </c>
      <c r="H245" s="89"/>
      <c r="I245" s="89"/>
      <c r="J245" s="89">
        <v>2000</v>
      </c>
      <c r="K245" s="103"/>
      <c r="L245" s="89"/>
      <c r="M245" s="89"/>
      <c r="N245" s="89"/>
      <c r="O245" s="89"/>
      <c r="P245" s="89"/>
      <c r="Q245" s="89" t="s">
        <v>38</v>
      </c>
      <c r="R245" s="89"/>
      <c r="S245" s="89"/>
      <c r="T245" s="103" t="e">
        <f t="shared" si="17"/>
        <v>#N/A</v>
      </c>
      <c r="U245" s="89"/>
      <c r="V245" s="103"/>
      <c r="W245" s="89" t="s">
        <v>37</v>
      </c>
      <c r="X245" s="89"/>
      <c r="Y245" s="103">
        <f t="shared" si="18"/>
        <v>0</v>
      </c>
      <c r="Z245" s="105">
        <v>12</v>
      </c>
      <c r="AA245" s="90">
        <f>'LEDGER LOAD INPUT'!E261</f>
        <v>0</v>
      </c>
      <c r="AB245" s="108">
        <f t="shared" si="15"/>
        <v>0</v>
      </c>
      <c r="AC245" s="112">
        <f t="shared" si="16"/>
        <v>0</v>
      </c>
    </row>
    <row r="246" spans="1:29">
      <c r="A246" s="89" t="s">
        <v>32</v>
      </c>
      <c r="B246" s="89" t="s">
        <v>32</v>
      </c>
      <c r="C246" s="89" t="s">
        <v>33</v>
      </c>
      <c r="D246" s="89" t="s">
        <v>33</v>
      </c>
      <c r="E246" s="89">
        <v>510000</v>
      </c>
      <c r="F246" s="89"/>
      <c r="G246" s="103" t="e">
        <f t="shared" si="19"/>
        <v>#N/A</v>
      </c>
      <c r="H246" s="89"/>
      <c r="I246" s="89"/>
      <c r="J246" s="89">
        <v>2000</v>
      </c>
      <c r="K246" s="103"/>
      <c r="L246" s="89"/>
      <c r="M246" s="89"/>
      <c r="N246" s="89"/>
      <c r="O246" s="89"/>
      <c r="P246" s="89"/>
      <c r="Q246" s="89">
        <v>610</v>
      </c>
      <c r="R246" s="89"/>
      <c r="S246" s="89"/>
      <c r="T246" s="103" t="e">
        <f t="shared" si="17"/>
        <v>#N/A</v>
      </c>
      <c r="U246" s="89"/>
      <c r="V246" s="103"/>
      <c r="W246" s="89" t="s">
        <v>37</v>
      </c>
      <c r="X246" s="89"/>
      <c r="Y246" s="103">
        <f t="shared" si="18"/>
        <v>0</v>
      </c>
      <c r="Z246" s="105">
        <v>12</v>
      </c>
      <c r="AA246" s="90">
        <f>'LEDGER LOAD INPUT'!E262</f>
        <v>0</v>
      </c>
      <c r="AB246" s="108">
        <f t="shared" si="15"/>
        <v>0</v>
      </c>
      <c r="AC246" s="112">
        <f t="shared" si="16"/>
        <v>0</v>
      </c>
    </row>
    <row r="247" spans="1:29">
      <c r="A247" s="89" t="s">
        <v>32</v>
      </c>
      <c r="B247" s="89" t="s">
        <v>32</v>
      </c>
      <c r="C247" s="89" t="s">
        <v>33</v>
      </c>
      <c r="D247" s="89" t="s">
        <v>33</v>
      </c>
      <c r="E247" s="89">
        <v>510000</v>
      </c>
      <c r="F247" s="89"/>
      <c r="G247" s="103" t="e">
        <f t="shared" si="19"/>
        <v>#N/A</v>
      </c>
      <c r="H247" s="89"/>
      <c r="I247" s="89"/>
      <c r="J247" s="89">
        <v>2000</v>
      </c>
      <c r="K247" s="103"/>
      <c r="L247" s="89"/>
      <c r="M247" s="89"/>
      <c r="N247" s="89"/>
      <c r="O247" s="89"/>
      <c r="P247" s="89"/>
      <c r="Q247" s="89">
        <v>620</v>
      </c>
      <c r="R247" s="89"/>
      <c r="S247" s="89"/>
      <c r="T247" s="103" t="e">
        <f t="shared" si="17"/>
        <v>#N/A</v>
      </c>
      <c r="U247" s="89"/>
      <c r="V247" s="103"/>
      <c r="W247" s="89" t="s">
        <v>37</v>
      </c>
      <c r="X247" s="89"/>
      <c r="Y247" s="103">
        <f t="shared" si="18"/>
        <v>0</v>
      </c>
      <c r="Z247" s="105">
        <v>12</v>
      </c>
      <c r="AA247" s="90">
        <f>'LEDGER LOAD INPUT'!E263</f>
        <v>0</v>
      </c>
      <c r="AB247" s="108">
        <f t="shared" si="15"/>
        <v>0</v>
      </c>
      <c r="AC247" s="112">
        <f t="shared" si="16"/>
        <v>0</v>
      </c>
    </row>
    <row r="248" spans="1:29">
      <c r="A248" s="89" t="s">
        <v>32</v>
      </c>
      <c r="B248" s="89" t="s">
        <v>32</v>
      </c>
      <c r="C248" s="89" t="s">
        <v>33</v>
      </c>
      <c r="D248" s="89" t="s">
        <v>33</v>
      </c>
      <c r="E248" s="89">
        <v>510000</v>
      </c>
      <c r="F248" s="89"/>
      <c r="G248" s="103" t="e">
        <f t="shared" si="19"/>
        <v>#N/A</v>
      </c>
      <c r="H248" s="89"/>
      <c r="I248" s="89"/>
      <c r="J248" s="89">
        <v>2000</v>
      </c>
      <c r="K248" s="103"/>
      <c r="L248" s="89"/>
      <c r="M248" s="89"/>
      <c r="N248" s="89"/>
      <c r="O248" s="89"/>
      <c r="P248" s="89"/>
      <c r="Q248" s="89">
        <v>900</v>
      </c>
      <c r="R248" s="89"/>
      <c r="S248" s="89"/>
      <c r="T248" s="103" t="e">
        <f t="shared" si="17"/>
        <v>#N/A</v>
      </c>
      <c r="U248" s="89"/>
      <c r="V248" s="103"/>
      <c r="W248" s="89" t="s">
        <v>37</v>
      </c>
      <c r="X248" s="89"/>
      <c r="Y248" s="103">
        <f t="shared" si="18"/>
        <v>0</v>
      </c>
      <c r="Z248" s="105">
        <v>12</v>
      </c>
      <c r="AA248" s="90">
        <f>'LEDGER LOAD INPUT'!E264</f>
        <v>0</v>
      </c>
      <c r="AB248" s="108">
        <f t="shared" si="15"/>
        <v>0</v>
      </c>
      <c r="AC248" s="112">
        <f t="shared" si="16"/>
        <v>0</v>
      </c>
    </row>
    <row r="249" spans="1:29">
      <c r="A249" s="89" t="s">
        <v>32</v>
      </c>
      <c r="B249" s="89" t="s">
        <v>32</v>
      </c>
      <c r="C249" s="89" t="s">
        <v>33</v>
      </c>
      <c r="D249" s="89" t="s">
        <v>33</v>
      </c>
      <c r="E249" s="89">
        <v>520000</v>
      </c>
      <c r="F249" s="89"/>
      <c r="G249" s="103" t="e">
        <f t="shared" si="19"/>
        <v>#N/A</v>
      </c>
      <c r="H249" s="89"/>
      <c r="I249" s="89"/>
      <c r="J249" s="89">
        <v>2000</v>
      </c>
      <c r="K249" s="103"/>
      <c r="L249" s="89"/>
      <c r="M249" s="89"/>
      <c r="N249" s="89"/>
      <c r="O249" s="89"/>
      <c r="P249" s="89"/>
      <c r="Q249" s="89">
        <v>100</v>
      </c>
      <c r="R249" s="89"/>
      <c r="S249" s="89"/>
      <c r="T249" s="103" t="e">
        <f t="shared" si="17"/>
        <v>#N/A</v>
      </c>
      <c r="U249" s="89"/>
      <c r="V249" s="103"/>
      <c r="W249" s="89" t="s">
        <v>37</v>
      </c>
      <c r="X249" s="89"/>
      <c r="Y249" s="103">
        <f t="shared" si="18"/>
        <v>0</v>
      </c>
      <c r="Z249" s="105">
        <v>12</v>
      </c>
      <c r="AA249" s="90">
        <f>'LEDGER LOAD INPUT'!E265</f>
        <v>0</v>
      </c>
      <c r="AB249" s="108">
        <f t="shared" si="15"/>
        <v>0</v>
      </c>
      <c r="AC249" s="112">
        <f t="shared" si="16"/>
        <v>0</v>
      </c>
    </row>
    <row r="250" spans="1:29">
      <c r="A250" s="89" t="s">
        <v>32</v>
      </c>
      <c r="B250" s="89" t="s">
        <v>32</v>
      </c>
      <c r="C250" s="89" t="s">
        <v>33</v>
      </c>
      <c r="D250" s="89" t="s">
        <v>33</v>
      </c>
      <c r="E250" s="89">
        <v>520000</v>
      </c>
      <c r="F250" s="89"/>
      <c r="G250" s="103" t="e">
        <f t="shared" si="19"/>
        <v>#N/A</v>
      </c>
      <c r="H250" s="89"/>
      <c r="I250" s="89"/>
      <c r="J250" s="89">
        <v>2000</v>
      </c>
      <c r="K250" s="103"/>
      <c r="L250" s="89"/>
      <c r="M250" s="89"/>
      <c r="N250" s="89"/>
      <c r="O250" s="89"/>
      <c r="P250" s="89"/>
      <c r="Q250" s="89" t="s">
        <v>38</v>
      </c>
      <c r="R250" s="89"/>
      <c r="S250" s="89"/>
      <c r="T250" s="103" t="e">
        <f t="shared" si="17"/>
        <v>#N/A</v>
      </c>
      <c r="U250" s="89"/>
      <c r="V250" s="103"/>
      <c r="W250" s="89" t="s">
        <v>37</v>
      </c>
      <c r="X250" s="89"/>
      <c r="Y250" s="103">
        <f t="shared" si="18"/>
        <v>0</v>
      </c>
      <c r="Z250" s="105">
        <v>12</v>
      </c>
      <c r="AA250" s="90">
        <f>'LEDGER LOAD INPUT'!E266</f>
        <v>0</v>
      </c>
      <c r="AB250" s="108">
        <f t="shared" si="15"/>
        <v>0</v>
      </c>
      <c r="AC250" s="112">
        <f t="shared" si="16"/>
        <v>0</v>
      </c>
    </row>
    <row r="251" spans="1:29">
      <c r="A251" s="89" t="s">
        <v>32</v>
      </c>
      <c r="B251" s="89" t="s">
        <v>32</v>
      </c>
      <c r="C251" s="89" t="s">
        <v>33</v>
      </c>
      <c r="D251" s="89" t="s">
        <v>33</v>
      </c>
      <c r="E251" s="89">
        <v>520000</v>
      </c>
      <c r="F251" s="89"/>
      <c r="G251" s="103" t="e">
        <f t="shared" si="19"/>
        <v>#N/A</v>
      </c>
      <c r="H251" s="89"/>
      <c r="I251" s="89"/>
      <c r="J251" s="89">
        <v>2000</v>
      </c>
      <c r="K251" s="103"/>
      <c r="L251" s="89"/>
      <c r="M251" s="89"/>
      <c r="N251" s="89"/>
      <c r="O251" s="89"/>
      <c r="P251" s="89"/>
      <c r="Q251" s="89">
        <v>610</v>
      </c>
      <c r="R251" s="89"/>
      <c r="S251" s="89"/>
      <c r="T251" s="103" t="e">
        <f t="shared" si="17"/>
        <v>#N/A</v>
      </c>
      <c r="U251" s="89"/>
      <c r="V251" s="103"/>
      <c r="W251" s="89" t="s">
        <v>37</v>
      </c>
      <c r="X251" s="89"/>
      <c r="Y251" s="103">
        <f t="shared" si="18"/>
        <v>0</v>
      </c>
      <c r="Z251" s="105">
        <v>12</v>
      </c>
      <c r="AA251" s="90">
        <f>'LEDGER LOAD INPUT'!E267</f>
        <v>0</v>
      </c>
      <c r="AB251" s="108">
        <f t="shared" si="15"/>
        <v>0</v>
      </c>
      <c r="AC251" s="112">
        <f t="shared" si="16"/>
        <v>0</v>
      </c>
    </row>
    <row r="252" spans="1:29">
      <c r="A252" s="89" t="s">
        <v>32</v>
      </c>
      <c r="B252" s="89" t="s">
        <v>32</v>
      </c>
      <c r="C252" s="89" t="s">
        <v>33</v>
      </c>
      <c r="D252" s="89" t="s">
        <v>33</v>
      </c>
      <c r="E252" s="89">
        <v>520000</v>
      </c>
      <c r="F252" s="89"/>
      <c r="G252" s="103" t="e">
        <f t="shared" si="19"/>
        <v>#N/A</v>
      </c>
      <c r="H252" s="89"/>
      <c r="I252" s="89"/>
      <c r="J252" s="89">
        <v>2000</v>
      </c>
      <c r="K252" s="103"/>
      <c r="L252" s="89"/>
      <c r="M252" s="89"/>
      <c r="N252" s="89"/>
      <c r="O252" s="89"/>
      <c r="P252" s="89"/>
      <c r="Q252" s="89">
        <v>620</v>
      </c>
      <c r="R252" s="89"/>
      <c r="S252" s="89"/>
      <c r="T252" s="103" t="e">
        <f t="shared" si="17"/>
        <v>#N/A</v>
      </c>
      <c r="U252" s="89"/>
      <c r="V252" s="103"/>
      <c r="W252" s="89" t="s">
        <v>37</v>
      </c>
      <c r="X252" s="89"/>
      <c r="Y252" s="103">
        <f t="shared" si="18"/>
        <v>0</v>
      </c>
      <c r="Z252" s="105">
        <v>12</v>
      </c>
      <c r="AA252" s="90">
        <f>'LEDGER LOAD INPUT'!E268</f>
        <v>0</v>
      </c>
      <c r="AB252" s="108">
        <f t="shared" si="15"/>
        <v>0</v>
      </c>
      <c r="AC252" s="112">
        <f t="shared" si="16"/>
        <v>0</v>
      </c>
    </row>
    <row r="253" spans="1:29">
      <c r="A253" s="89" t="s">
        <v>32</v>
      </c>
      <c r="B253" s="89" t="s">
        <v>32</v>
      </c>
      <c r="C253" s="89" t="s">
        <v>33</v>
      </c>
      <c r="D253" s="89" t="s">
        <v>33</v>
      </c>
      <c r="E253" s="89">
        <v>520000</v>
      </c>
      <c r="F253" s="89"/>
      <c r="G253" s="103" t="e">
        <f t="shared" si="19"/>
        <v>#N/A</v>
      </c>
      <c r="H253" s="89"/>
      <c r="I253" s="89"/>
      <c r="J253" s="89">
        <v>2000</v>
      </c>
      <c r="K253" s="103"/>
      <c r="L253" s="89"/>
      <c r="M253" s="89"/>
      <c r="N253" s="89"/>
      <c r="O253" s="89"/>
      <c r="P253" s="89"/>
      <c r="Q253" s="89">
        <v>900</v>
      </c>
      <c r="R253" s="89"/>
      <c r="S253" s="89"/>
      <c r="T253" s="103" t="e">
        <f t="shared" si="17"/>
        <v>#N/A</v>
      </c>
      <c r="U253" s="89"/>
      <c r="V253" s="103"/>
      <c r="W253" s="89" t="s">
        <v>37</v>
      </c>
      <c r="X253" s="89"/>
      <c r="Y253" s="103">
        <f t="shared" si="18"/>
        <v>0</v>
      </c>
      <c r="Z253" s="105">
        <v>12</v>
      </c>
      <c r="AA253" s="90">
        <f>'LEDGER LOAD INPUT'!E269</f>
        <v>0</v>
      </c>
      <c r="AB253" s="108">
        <f t="shared" si="15"/>
        <v>0</v>
      </c>
      <c r="AC253" s="112">
        <f t="shared" si="16"/>
        <v>0</v>
      </c>
    </row>
    <row r="254" spans="1:29">
      <c r="A254" s="89" t="s">
        <v>32</v>
      </c>
      <c r="B254" s="89" t="s">
        <v>32</v>
      </c>
      <c r="C254" s="89" t="s">
        <v>33</v>
      </c>
      <c r="D254" s="89" t="s">
        <v>33</v>
      </c>
      <c r="E254" s="87">
        <v>100000</v>
      </c>
      <c r="F254" s="89"/>
      <c r="G254" s="103" t="e">
        <f t="shared" si="19"/>
        <v>#N/A</v>
      </c>
      <c r="H254" s="89"/>
      <c r="I254" s="89"/>
      <c r="J254" s="89">
        <v>3000</v>
      </c>
      <c r="K254" s="103"/>
      <c r="L254" s="89"/>
      <c r="M254" s="89"/>
      <c r="N254" s="89"/>
      <c r="O254" s="89"/>
      <c r="P254" s="89"/>
      <c r="Q254" s="89"/>
      <c r="R254" s="89"/>
      <c r="S254" s="89"/>
      <c r="T254" s="103" t="e">
        <f t="shared" si="17"/>
        <v>#N/A</v>
      </c>
      <c r="U254" s="89"/>
      <c r="V254" s="103"/>
      <c r="W254" s="89" t="s">
        <v>37</v>
      </c>
      <c r="X254" s="89"/>
      <c r="Y254" s="103">
        <f t="shared" si="18"/>
        <v>0</v>
      </c>
      <c r="Z254" s="105">
        <v>12</v>
      </c>
      <c r="AA254" s="90">
        <f>'LEDGER LOAD INPUT'!E273</f>
        <v>0</v>
      </c>
      <c r="AB254" s="108">
        <f t="shared" si="15"/>
        <v>0</v>
      </c>
      <c r="AC254" s="112">
        <f t="shared" si="16"/>
        <v>0</v>
      </c>
    </row>
    <row r="255" spans="1:29">
      <c r="A255" s="89" t="s">
        <v>32</v>
      </c>
      <c r="B255" s="89" t="s">
        <v>32</v>
      </c>
      <c r="C255" s="89" t="s">
        <v>33</v>
      </c>
      <c r="D255" s="89" t="s">
        <v>33</v>
      </c>
      <c r="E255" s="90">
        <v>110000</v>
      </c>
      <c r="F255" s="90"/>
      <c r="G255" s="103" t="e">
        <f t="shared" si="19"/>
        <v>#N/A</v>
      </c>
      <c r="H255" s="90"/>
      <c r="I255" s="89"/>
      <c r="J255" s="89">
        <v>3000</v>
      </c>
      <c r="K255" s="103"/>
      <c r="L255" s="89"/>
      <c r="M255" s="89"/>
      <c r="N255" s="89"/>
      <c r="O255" s="89"/>
      <c r="P255" s="89"/>
      <c r="Q255" s="89"/>
      <c r="R255" s="89"/>
      <c r="S255" s="89"/>
      <c r="T255" s="103" t="e">
        <f t="shared" si="17"/>
        <v>#N/A</v>
      </c>
      <c r="U255" s="89"/>
      <c r="V255" s="103"/>
      <c r="W255" s="89" t="s">
        <v>37</v>
      </c>
      <c r="X255" s="89"/>
      <c r="Y255" s="103">
        <f t="shared" si="18"/>
        <v>0</v>
      </c>
      <c r="Z255" s="105">
        <v>12</v>
      </c>
      <c r="AA255" s="90">
        <f>'LEDGER LOAD INPUT'!E274</f>
        <v>0</v>
      </c>
      <c r="AB255" s="108">
        <f t="shared" si="15"/>
        <v>0</v>
      </c>
      <c r="AC255" s="112">
        <f t="shared" si="16"/>
        <v>0</v>
      </c>
    </row>
    <row r="256" spans="1:29">
      <c r="A256" s="89" t="s">
        <v>32</v>
      </c>
      <c r="B256" s="89" t="s">
        <v>32</v>
      </c>
      <c r="C256" s="89" t="s">
        <v>33</v>
      </c>
      <c r="D256" s="89" t="s">
        <v>33</v>
      </c>
      <c r="E256" s="89">
        <v>120000</v>
      </c>
      <c r="F256" s="89"/>
      <c r="G256" s="103" t="e">
        <f t="shared" si="19"/>
        <v>#N/A</v>
      </c>
      <c r="H256" s="89"/>
      <c r="I256" s="89"/>
      <c r="J256" s="89">
        <v>3000</v>
      </c>
      <c r="K256" s="103"/>
      <c r="L256" s="89"/>
      <c r="M256" s="89"/>
      <c r="N256" s="89"/>
      <c r="O256" s="89"/>
      <c r="P256" s="89"/>
      <c r="Q256" s="89"/>
      <c r="R256" s="89"/>
      <c r="S256" s="89"/>
      <c r="T256" s="103" t="e">
        <f t="shared" si="17"/>
        <v>#N/A</v>
      </c>
      <c r="U256" s="89"/>
      <c r="V256" s="103"/>
      <c r="W256" s="89" t="s">
        <v>37</v>
      </c>
      <c r="X256" s="89"/>
      <c r="Y256" s="103">
        <f t="shared" si="18"/>
        <v>0</v>
      </c>
      <c r="Z256" s="105">
        <v>12</v>
      </c>
      <c r="AA256" s="90">
        <f>'LEDGER LOAD INPUT'!E275</f>
        <v>0</v>
      </c>
      <c r="AB256" s="108">
        <f t="shared" si="15"/>
        <v>0</v>
      </c>
      <c r="AC256" s="112">
        <f t="shared" si="16"/>
        <v>0</v>
      </c>
    </row>
    <row r="257" spans="1:29">
      <c r="A257" s="89" t="s">
        <v>32</v>
      </c>
      <c r="B257" s="89" t="s">
        <v>32</v>
      </c>
      <c r="C257" s="89" t="s">
        <v>33</v>
      </c>
      <c r="D257" s="89" t="s">
        <v>33</v>
      </c>
      <c r="E257" s="89">
        <v>130000</v>
      </c>
      <c r="F257" s="89"/>
      <c r="G257" s="103" t="e">
        <f t="shared" si="19"/>
        <v>#N/A</v>
      </c>
      <c r="H257" s="89"/>
      <c r="I257" s="89"/>
      <c r="J257" s="89">
        <v>3000</v>
      </c>
      <c r="K257" s="103"/>
      <c r="L257" s="89"/>
      <c r="M257" s="89"/>
      <c r="N257" s="89"/>
      <c r="O257" s="89"/>
      <c r="P257" s="89"/>
      <c r="Q257" s="89"/>
      <c r="R257" s="89"/>
      <c r="S257" s="89"/>
      <c r="T257" s="103" t="e">
        <f t="shared" si="17"/>
        <v>#N/A</v>
      </c>
      <c r="U257" s="89"/>
      <c r="V257" s="103"/>
      <c r="W257" s="89" t="s">
        <v>37</v>
      </c>
      <c r="X257" s="89"/>
      <c r="Y257" s="103">
        <f t="shared" si="18"/>
        <v>0</v>
      </c>
      <c r="Z257" s="105">
        <v>12</v>
      </c>
      <c r="AA257" s="90">
        <f>'LEDGER LOAD INPUT'!E276</f>
        <v>0</v>
      </c>
      <c r="AB257" s="108">
        <f t="shared" si="15"/>
        <v>0</v>
      </c>
      <c r="AC257" s="112">
        <f t="shared" si="16"/>
        <v>0</v>
      </c>
    </row>
    <row r="258" spans="1:29">
      <c r="A258" s="89" t="s">
        <v>32</v>
      </c>
      <c r="B258" s="89" t="s">
        <v>32</v>
      </c>
      <c r="C258" s="89" t="s">
        <v>33</v>
      </c>
      <c r="D258" s="89" t="s">
        <v>33</v>
      </c>
      <c r="E258" s="89">
        <v>140000</v>
      </c>
      <c r="F258" s="89"/>
      <c r="G258" s="103" t="e">
        <f t="shared" si="19"/>
        <v>#N/A</v>
      </c>
      <c r="H258" s="89"/>
      <c r="I258" s="89"/>
      <c r="J258" s="89">
        <v>3000</v>
      </c>
      <c r="K258" s="103"/>
      <c r="L258" s="89"/>
      <c r="M258" s="89"/>
      <c r="N258" s="89"/>
      <c r="O258" s="89"/>
      <c r="P258" s="89"/>
      <c r="Q258" s="89"/>
      <c r="R258" s="89"/>
      <c r="S258" s="89"/>
      <c r="T258" s="103" t="e">
        <f t="shared" si="17"/>
        <v>#N/A</v>
      </c>
      <c r="U258" s="89"/>
      <c r="V258" s="103"/>
      <c r="W258" s="89" t="s">
        <v>37</v>
      </c>
      <c r="X258" s="89"/>
      <c r="Y258" s="103">
        <f t="shared" si="18"/>
        <v>0</v>
      </c>
      <c r="Z258" s="105">
        <v>12</v>
      </c>
      <c r="AA258" s="90">
        <f>'LEDGER LOAD INPUT'!E277</f>
        <v>0</v>
      </c>
      <c r="AB258" s="108">
        <f t="shared" ref="AB258:AB319" si="20">AA258</f>
        <v>0</v>
      </c>
      <c r="AC258" s="112">
        <f t="shared" ref="AC258:AC319" si="21">AA258</f>
        <v>0</v>
      </c>
    </row>
    <row r="259" spans="1:29">
      <c r="A259" s="89" t="s">
        <v>32</v>
      </c>
      <c r="B259" s="89" t="s">
        <v>32</v>
      </c>
      <c r="C259" s="89" t="s">
        <v>33</v>
      </c>
      <c r="D259" s="89" t="s">
        <v>33</v>
      </c>
      <c r="E259" s="89">
        <v>150000</v>
      </c>
      <c r="F259" s="89"/>
      <c r="G259" s="103" t="e">
        <f t="shared" si="19"/>
        <v>#N/A</v>
      </c>
      <c r="H259" s="89"/>
      <c r="I259" s="89"/>
      <c r="J259" s="89">
        <v>3000</v>
      </c>
      <c r="K259" s="103"/>
      <c r="L259" s="89"/>
      <c r="M259" s="89"/>
      <c r="N259" s="89"/>
      <c r="O259" s="89"/>
      <c r="P259" s="89"/>
      <c r="Q259" s="89"/>
      <c r="R259" s="89"/>
      <c r="S259" s="89"/>
      <c r="T259" s="103" t="e">
        <f t="shared" si="17"/>
        <v>#N/A</v>
      </c>
      <c r="U259" s="89"/>
      <c r="V259" s="103"/>
      <c r="W259" s="89" t="s">
        <v>37</v>
      </c>
      <c r="X259" s="89"/>
      <c r="Y259" s="103">
        <f t="shared" si="18"/>
        <v>0</v>
      </c>
      <c r="Z259" s="105">
        <v>12</v>
      </c>
      <c r="AA259" s="90">
        <f>'LEDGER LOAD INPUT'!E278</f>
        <v>0</v>
      </c>
      <c r="AB259" s="108">
        <f t="shared" si="20"/>
        <v>0</v>
      </c>
      <c r="AC259" s="112">
        <f t="shared" si="21"/>
        <v>0</v>
      </c>
    </row>
    <row r="260" spans="1:29">
      <c r="A260" s="89" t="s">
        <v>32</v>
      </c>
      <c r="B260" s="89" t="s">
        <v>32</v>
      </c>
      <c r="C260" s="89" t="s">
        <v>33</v>
      </c>
      <c r="D260" s="89" t="s">
        <v>33</v>
      </c>
      <c r="E260" s="89">
        <v>160000</v>
      </c>
      <c r="F260" s="89"/>
      <c r="G260" s="103" t="e">
        <f t="shared" si="19"/>
        <v>#N/A</v>
      </c>
      <c r="H260" s="89"/>
      <c r="I260" s="89"/>
      <c r="J260" s="89">
        <v>3000</v>
      </c>
      <c r="K260" s="103"/>
      <c r="L260" s="89"/>
      <c r="M260" s="89"/>
      <c r="N260" s="89"/>
      <c r="O260" s="89"/>
      <c r="P260" s="89"/>
      <c r="Q260" s="89"/>
      <c r="R260" s="89"/>
      <c r="S260" s="89"/>
      <c r="T260" s="103" t="e">
        <f t="shared" si="17"/>
        <v>#N/A</v>
      </c>
      <c r="U260" s="89"/>
      <c r="V260" s="103"/>
      <c r="W260" s="89" t="s">
        <v>37</v>
      </c>
      <c r="X260" s="89"/>
      <c r="Y260" s="103">
        <f t="shared" si="18"/>
        <v>0</v>
      </c>
      <c r="Z260" s="105">
        <v>12</v>
      </c>
      <c r="AA260" s="90">
        <f>'LEDGER LOAD INPUT'!E279</f>
        <v>0</v>
      </c>
      <c r="AB260" s="108">
        <f t="shared" si="20"/>
        <v>0</v>
      </c>
      <c r="AC260" s="112">
        <f t="shared" si="21"/>
        <v>0</v>
      </c>
    </row>
    <row r="261" spans="1:29">
      <c r="A261" s="89" t="s">
        <v>32</v>
      </c>
      <c r="B261" s="89" t="s">
        <v>32</v>
      </c>
      <c r="C261" s="89" t="s">
        <v>33</v>
      </c>
      <c r="D261" s="89" t="s">
        <v>33</v>
      </c>
      <c r="E261" s="89">
        <v>180000</v>
      </c>
      <c r="F261" s="89"/>
      <c r="G261" s="103" t="e">
        <f t="shared" si="19"/>
        <v>#N/A</v>
      </c>
      <c r="H261" s="89"/>
      <c r="I261" s="89"/>
      <c r="J261" s="89">
        <v>3000</v>
      </c>
      <c r="K261" s="103"/>
      <c r="L261" s="89"/>
      <c r="M261" s="89"/>
      <c r="N261" s="89"/>
      <c r="O261" s="89"/>
      <c r="P261" s="89"/>
      <c r="Q261" s="89"/>
      <c r="R261" s="89"/>
      <c r="S261" s="89"/>
      <c r="T261" s="103" t="e">
        <f t="shared" si="17"/>
        <v>#N/A</v>
      </c>
      <c r="U261" s="89"/>
      <c r="V261" s="103"/>
      <c r="W261" s="89" t="s">
        <v>37</v>
      </c>
      <c r="X261" s="89"/>
      <c r="Y261" s="103">
        <f t="shared" si="18"/>
        <v>0</v>
      </c>
      <c r="Z261" s="105">
        <v>12</v>
      </c>
      <c r="AA261" s="90">
        <f>'LEDGER LOAD INPUT'!E280</f>
        <v>0</v>
      </c>
      <c r="AB261" s="108">
        <f t="shared" si="20"/>
        <v>0</v>
      </c>
      <c r="AC261" s="112">
        <f t="shared" si="21"/>
        <v>0</v>
      </c>
    </row>
    <row r="262" spans="1:29">
      <c r="A262" s="89" t="s">
        <v>32</v>
      </c>
      <c r="B262" s="89" t="s">
        <v>32</v>
      </c>
      <c r="C262" s="89" t="s">
        <v>33</v>
      </c>
      <c r="D262" s="89" t="s">
        <v>33</v>
      </c>
      <c r="E262" s="89">
        <v>190000</v>
      </c>
      <c r="F262" s="89"/>
      <c r="G262" s="103" t="e">
        <f t="shared" si="19"/>
        <v>#N/A</v>
      </c>
      <c r="H262" s="89"/>
      <c r="I262" s="89"/>
      <c r="J262" s="89">
        <v>3000</v>
      </c>
      <c r="K262" s="103"/>
      <c r="L262" s="89"/>
      <c r="M262" s="89"/>
      <c r="N262" s="89"/>
      <c r="O262" s="89"/>
      <c r="P262" s="89"/>
      <c r="Q262" s="89"/>
      <c r="R262" s="89"/>
      <c r="S262" s="89"/>
      <c r="T262" s="103" t="e">
        <f t="shared" si="17"/>
        <v>#N/A</v>
      </c>
      <c r="U262" s="89"/>
      <c r="V262" s="103"/>
      <c r="W262" s="89" t="s">
        <v>37</v>
      </c>
      <c r="X262" s="89"/>
      <c r="Y262" s="103">
        <f t="shared" si="18"/>
        <v>0</v>
      </c>
      <c r="Z262" s="105">
        <v>12</v>
      </c>
      <c r="AA262" s="90">
        <f>'LEDGER LOAD INPUT'!E281</f>
        <v>0</v>
      </c>
      <c r="AB262" s="108">
        <f t="shared" si="20"/>
        <v>0</v>
      </c>
      <c r="AC262" s="112">
        <f t="shared" si="21"/>
        <v>0</v>
      </c>
    </row>
    <row r="263" spans="1:29">
      <c r="A263" s="89" t="s">
        <v>32</v>
      </c>
      <c r="B263" s="89" t="s">
        <v>32</v>
      </c>
      <c r="C263" s="89" t="s">
        <v>33</v>
      </c>
      <c r="D263" s="89" t="s">
        <v>33</v>
      </c>
      <c r="E263" s="89">
        <v>200000</v>
      </c>
      <c r="F263" s="89"/>
      <c r="G263" s="103" t="e">
        <f t="shared" si="19"/>
        <v>#N/A</v>
      </c>
      <c r="H263" s="89"/>
      <c r="I263" s="89"/>
      <c r="J263" s="89">
        <v>3000</v>
      </c>
      <c r="K263" s="103"/>
      <c r="L263" s="89"/>
      <c r="M263" s="89"/>
      <c r="N263" s="89"/>
      <c r="O263" s="89"/>
      <c r="P263" s="89"/>
      <c r="Q263" s="89"/>
      <c r="R263" s="89"/>
      <c r="S263" s="89"/>
      <c r="T263" s="103" t="e">
        <f t="shared" si="17"/>
        <v>#N/A</v>
      </c>
      <c r="U263" s="89"/>
      <c r="V263" s="103"/>
      <c r="W263" s="89" t="s">
        <v>37</v>
      </c>
      <c r="X263" s="89"/>
      <c r="Y263" s="103">
        <f t="shared" si="18"/>
        <v>0</v>
      </c>
      <c r="Z263" s="105">
        <v>12</v>
      </c>
      <c r="AA263" s="90">
        <f>('LEDGER LOAD INPUT'!E283)*-1</f>
        <v>0</v>
      </c>
      <c r="AB263" s="108">
        <f t="shared" si="20"/>
        <v>0</v>
      </c>
      <c r="AC263" s="112">
        <f t="shared" si="21"/>
        <v>0</v>
      </c>
    </row>
    <row r="264" spans="1:29">
      <c r="A264" s="89" t="s">
        <v>32</v>
      </c>
      <c r="B264" s="89" t="s">
        <v>32</v>
      </c>
      <c r="C264" s="89" t="s">
        <v>33</v>
      </c>
      <c r="D264" s="89" t="s">
        <v>33</v>
      </c>
      <c r="E264" s="89">
        <v>210000</v>
      </c>
      <c r="F264" s="89"/>
      <c r="G264" s="103" t="e">
        <f t="shared" si="19"/>
        <v>#N/A</v>
      </c>
      <c r="H264" s="89"/>
      <c r="I264" s="89"/>
      <c r="J264" s="89">
        <v>3000</v>
      </c>
      <c r="K264" s="103"/>
      <c r="L264" s="89"/>
      <c r="M264" s="89"/>
      <c r="N264" s="89"/>
      <c r="O264" s="89"/>
      <c r="P264" s="89"/>
      <c r="Q264" s="89"/>
      <c r="R264" s="89"/>
      <c r="S264" s="89"/>
      <c r="T264" s="103" t="e">
        <f t="shared" ref="T264:T327" si="22">$T$6</f>
        <v>#N/A</v>
      </c>
      <c r="U264" s="89"/>
      <c r="V264" s="103"/>
      <c r="W264" s="89" t="s">
        <v>37</v>
      </c>
      <c r="X264" s="89"/>
      <c r="Y264" s="103">
        <f t="shared" ref="Y264:Y327" si="23">$Y$6</f>
        <v>0</v>
      </c>
      <c r="Z264" s="105">
        <v>12</v>
      </c>
      <c r="AA264" s="90">
        <f>('LEDGER LOAD INPUT'!E284)*-1</f>
        <v>0</v>
      </c>
      <c r="AB264" s="108">
        <f t="shared" si="20"/>
        <v>0</v>
      </c>
      <c r="AC264" s="112">
        <f t="shared" si="21"/>
        <v>0</v>
      </c>
    </row>
    <row r="265" spans="1:29">
      <c r="A265" s="89" t="s">
        <v>32</v>
      </c>
      <c r="B265" s="89" t="s">
        <v>32</v>
      </c>
      <c r="C265" s="89" t="s">
        <v>33</v>
      </c>
      <c r="D265" s="89" t="s">
        <v>33</v>
      </c>
      <c r="E265" s="89">
        <v>220000</v>
      </c>
      <c r="F265" s="89"/>
      <c r="G265" s="103" t="e">
        <f t="shared" ref="G265:G328" si="24">$G$6</f>
        <v>#N/A</v>
      </c>
      <c r="H265" s="89"/>
      <c r="I265" s="89"/>
      <c r="J265" s="89">
        <v>3000</v>
      </c>
      <c r="K265" s="103"/>
      <c r="L265" s="89"/>
      <c r="M265" s="89"/>
      <c r="N265" s="89"/>
      <c r="O265" s="89"/>
      <c r="P265" s="89"/>
      <c r="Q265" s="89"/>
      <c r="R265" s="89"/>
      <c r="S265" s="89"/>
      <c r="T265" s="103" t="e">
        <f t="shared" si="22"/>
        <v>#N/A</v>
      </c>
      <c r="U265" s="89"/>
      <c r="V265" s="103"/>
      <c r="W265" s="89" t="s">
        <v>37</v>
      </c>
      <c r="X265" s="89"/>
      <c r="Y265" s="103">
        <f t="shared" si="23"/>
        <v>0</v>
      </c>
      <c r="Z265" s="105">
        <v>12</v>
      </c>
      <c r="AA265" s="90">
        <f>('LEDGER LOAD INPUT'!E285)*-1</f>
        <v>0</v>
      </c>
      <c r="AB265" s="108">
        <f t="shared" si="20"/>
        <v>0</v>
      </c>
      <c r="AC265" s="112">
        <f t="shared" si="21"/>
        <v>0</v>
      </c>
    </row>
    <row r="266" spans="1:29">
      <c r="A266" s="89" t="s">
        <v>32</v>
      </c>
      <c r="B266" s="89" t="s">
        <v>32</v>
      </c>
      <c r="C266" s="89" t="s">
        <v>33</v>
      </c>
      <c r="D266" s="89" t="s">
        <v>33</v>
      </c>
      <c r="E266" s="89">
        <v>230000</v>
      </c>
      <c r="F266" s="89"/>
      <c r="G266" s="103" t="e">
        <f t="shared" si="24"/>
        <v>#N/A</v>
      </c>
      <c r="H266" s="89"/>
      <c r="I266" s="89"/>
      <c r="J266" s="89">
        <v>3000</v>
      </c>
      <c r="K266" s="103"/>
      <c r="L266" s="89"/>
      <c r="M266" s="89"/>
      <c r="N266" s="89"/>
      <c r="O266" s="89"/>
      <c r="P266" s="89"/>
      <c r="Q266" s="89"/>
      <c r="R266" s="89"/>
      <c r="S266" s="89"/>
      <c r="T266" s="103" t="e">
        <f t="shared" si="22"/>
        <v>#N/A</v>
      </c>
      <c r="U266" s="89"/>
      <c r="V266" s="103"/>
      <c r="W266" s="89" t="s">
        <v>37</v>
      </c>
      <c r="X266" s="89"/>
      <c r="Y266" s="103">
        <f t="shared" si="23"/>
        <v>0</v>
      </c>
      <c r="Z266" s="105">
        <v>12</v>
      </c>
      <c r="AA266" s="90">
        <f>('LEDGER LOAD INPUT'!E286)*-1</f>
        <v>0</v>
      </c>
      <c r="AB266" s="108">
        <f t="shared" si="20"/>
        <v>0</v>
      </c>
      <c r="AC266" s="112">
        <f t="shared" si="21"/>
        <v>0</v>
      </c>
    </row>
    <row r="267" spans="1:29">
      <c r="A267" s="89" t="s">
        <v>32</v>
      </c>
      <c r="B267" s="89" t="s">
        <v>32</v>
      </c>
      <c r="C267" s="89" t="s">
        <v>33</v>
      </c>
      <c r="D267" s="89" t="s">
        <v>33</v>
      </c>
      <c r="E267" s="89">
        <v>250000</v>
      </c>
      <c r="F267" s="89"/>
      <c r="G267" s="103" t="e">
        <f t="shared" si="24"/>
        <v>#N/A</v>
      </c>
      <c r="H267" s="89"/>
      <c r="I267" s="89"/>
      <c r="J267" s="89">
        <v>3000</v>
      </c>
      <c r="K267" s="103"/>
      <c r="L267" s="89"/>
      <c r="M267" s="89"/>
      <c r="N267" s="89"/>
      <c r="O267" s="89"/>
      <c r="P267" s="89"/>
      <c r="Q267" s="89"/>
      <c r="R267" s="89"/>
      <c r="S267" s="89"/>
      <c r="T267" s="103" t="e">
        <f t="shared" si="22"/>
        <v>#N/A</v>
      </c>
      <c r="U267" s="89"/>
      <c r="V267" s="103"/>
      <c r="W267" s="89" t="s">
        <v>37</v>
      </c>
      <c r="X267" s="89"/>
      <c r="Y267" s="103">
        <f t="shared" si="23"/>
        <v>0</v>
      </c>
      <c r="Z267" s="105">
        <v>12</v>
      </c>
      <c r="AA267" s="90">
        <f>('LEDGER LOAD INPUT'!E288)*-1</f>
        <v>0</v>
      </c>
      <c r="AB267" s="108">
        <f t="shared" si="20"/>
        <v>0</v>
      </c>
      <c r="AC267" s="112">
        <f t="shared" si="21"/>
        <v>0</v>
      </c>
    </row>
    <row r="268" spans="1:29">
      <c r="A268" s="89" t="s">
        <v>32</v>
      </c>
      <c r="B268" s="89" t="s">
        <v>32</v>
      </c>
      <c r="C268" s="89" t="s">
        <v>33</v>
      </c>
      <c r="D268" s="89" t="s">
        <v>33</v>
      </c>
      <c r="E268" s="89">
        <v>260000</v>
      </c>
      <c r="F268" s="89"/>
      <c r="G268" s="103" t="e">
        <f t="shared" si="24"/>
        <v>#N/A</v>
      </c>
      <c r="H268" s="89"/>
      <c r="I268" s="89"/>
      <c r="J268" s="89">
        <v>3000</v>
      </c>
      <c r="K268" s="103"/>
      <c r="L268" s="89"/>
      <c r="M268" s="89"/>
      <c r="N268" s="89"/>
      <c r="O268" s="89"/>
      <c r="P268" s="89"/>
      <c r="Q268" s="89"/>
      <c r="R268" s="89"/>
      <c r="S268" s="89"/>
      <c r="T268" s="103" t="e">
        <f t="shared" si="22"/>
        <v>#N/A</v>
      </c>
      <c r="U268" s="89"/>
      <c r="V268" s="103"/>
      <c r="W268" s="89" t="s">
        <v>37</v>
      </c>
      <c r="X268" s="89"/>
      <c r="Y268" s="103">
        <f t="shared" si="23"/>
        <v>0</v>
      </c>
      <c r="Z268" s="105">
        <v>12</v>
      </c>
      <c r="AA268" s="90">
        <f>('LEDGER LOAD INPUT'!E289)*-1</f>
        <v>0</v>
      </c>
      <c r="AB268" s="108">
        <f t="shared" si="20"/>
        <v>0</v>
      </c>
      <c r="AC268" s="112">
        <f t="shared" si="21"/>
        <v>0</v>
      </c>
    </row>
    <row r="269" spans="1:29">
      <c r="A269" s="89" t="s">
        <v>32</v>
      </c>
      <c r="B269" s="89" t="s">
        <v>32</v>
      </c>
      <c r="C269" s="89" t="s">
        <v>33</v>
      </c>
      <c r="D269" s="89" t="s">
        <v>33</v>
      </c>
      <c r="E269" s="89">
        <v>270000</v>
      </c>
      <c r="F269" s="89"/>
      <c r="G269" s="103" t="e">
        <f t="shared" si="24"/>
        <v>#N/A</v>
      </c>
      <c r="H269" s="89"/>
      <c r="I269" s="89"/>
      <c r="J269" s="89">
        <v>3000</v>
      </c>
      <c r="K269" s="103"/>
      <c r="L269" s="89"/>
      <c r="M269" s="89"/>
      <c r="N269" s="89"/>
      <c r="O269" s="89"/>
      <c r="P269" s="89"/>
      <c r="Q269" s="89"/>
      <c r="R269" s="89"/>
      <c r="S269" s="89"/>
      <c r="T269" s="103" t="e">
        <f t="shared" si="22"/>
        <v>#N/A</v>
      </c>
      <c r="U269" s="89"/>
      <c r="V269" s="103"/>
      <c r="W269" s="89" t="s">
        <v>37</v>
      </c>
      <c r="X269" s="89"/>
      <c r="Y269" s="103">
        <f t="shared" si="23"/>
        <v>0</v>
      </c>
      <c r="Z269" s="105">
        <v>12</v>
      </c>
      <c r="AA269" s="90">
        <f>('LEDGER LOAD INPUT'!E290)*-1</f>
        <v>0</v>
      </c>
      <c r="AB269" s="108">
        <f t="shared" si="20"/>
        <v>0</v>
      </c>
      <c r="AC269" s="112">
        <f t="shared" si="21"/>
        <v>0</v>
      </c>
    </row>
    <row r="270" spans="1:29">
      <c r="A270" s="89" t="s">
        <v>32</v>
      </c>
      <c r="B270" s="89" t="s">
        <v>32</v>
      </c>
      <c r="C270" s="89" t="s">
        <v>33</v>
      </c>
      <c r="D270" s="89" t="s">
        <v>33</v>
      </c>
      <c r="E270" s="89">
        <v>280000</v>
      </c>
      <c r="F270" s="89"/>
      <c r="G270" s="103" t="e">
        <f t="shared" si="24"/>
        <v>#N/A</v>
      </c>
      <c r="H270" s="89"/>
      <c r="I270" s="89"/>
      <c r="J270" s="89">
        <v>3000</v>
      </c>
      <c r="K270" s="103"/>
      <c r="L270" s="89"/>
      <c r="M270" s="89"/>
      <c r="N270" s="89"/>
      <c r="O270" s="89"/>
      <c r="P270" s="89"/>
      <c r="Q270" s="89"/>
      <c r="R270" s="89"/>
      <c r="S270" s="89"/>
      <c r="T270" s="103" t="e">
        <f t="shared" si="22"/>
        <v>#N/A</v>
      </c>
      <c r="U270" s="89"/>
      <c r="V270" s="103"/>
      <c r="W270" s="89" t="s">
        <v>37</v>
      </c>
      <c r="X270" s="89"/>
      <c r="Y270" s="103">
        <f t="shared" si="23"/>
        <v>0</v>
      </c>
      <c r="Z270" s="105">
        <v>12</v>
      </c>
      <c r="AA270" s="90">
        <f>('LEDGER LOAD INPUT'!E291)*-1</f>
        <v>0</v>
      </c>
      <c r="AB270" s="108">
        <f t="shared" si="20"/>
        <v>0</v>
      </c>
      <c r="AC270" s="112">
        <f t="shared" si="21"/>
        <v>0</v>
      </c>
    </row>
    <row r="271" spans="1:29">
      <c r="A271" s="89" t="s">
        <v>32</v>
      </c>
      <c r="B271" s="89" t="s">
        <v>32</v>
      </c>
      <c r="C271" s="89" t="s">
        <v>33</v>
      </c>
      <c r="D271" s="89" t="s">
        <v>33</v>
      </c>
      <c r="E271" s="89">
        <v>311000</v>
      </c>
      <c r="F271" s="89"/>
      <c r="G271" s="103" t="e">
        <f t="shared" si="24"/>
        <v>#N/A</v>
      </c>
      <c r="H271" s="89"/>
      <c r="I271" s="89"/>
      <c r="J271" s="89">
        <v>3000</v>
      </c>
      <c r="K271" s="103"/>
      <c r="L271" s="89"/>
      <c r="M271" s="89"/>
      <c r="N271" s="89"/>
      <c r="O271" s="89"/>
      <c r="P271" s="89"/>
      <c r="Q271" s="89"/>
      <c r="R271" s="89"/>
      <c r="S271" s="89"/>
      <c r="T271" s="103" t="e">
        <f t="shared" si="22"/>
        <v>#N/A</v>
      </c>
      <c r="U271" s="89"/>
      <c r="V271" s="103"/>
      <c r="W271" s="89" t="s">
        <v>37</v>
      </c>
      <c r="X271" s="89"/>
      <c r="Y271" s="103">
        <f t="shared" si="23"/>
        <v>0</v>
      </c>
      <c r="Z271" s="105">
        <v>12</v>
      </c>
      <c r="AA271" s="90">
        <f>('LEDGER LOAD INPUT'!E293)*-1</f>
        <v>0</v>
      </c>
      <c r="AB271" s="108">
        <f t="shared" si="20"/>
        <v>0</v>
      </c>
      <c r="AC271" s="112">
        <f t="shared" si="21"/>
        <v>0</v>
      </c>
    </row>
    <row r="272" spans="1:29">
      <c r="A272" s="89" t="s">
        <v>32</v>
      </c>
      <c r="B272" s="89" t="s">
        <v>32</v>
      </c>
      <c r="C272" s="89" t="s">
        <v>33</v>
      </c>
      <c r="D272" s="89" t="s">
        <v>33</v>
      </c>
      <c r="E272" s="89">
        <v>312000</v>
      </c>
      <c r="F272" s="89"/>
      <c r="G272" s="103" t="e">
        <f t="shared" si="24"/>
        <v>#N/A</v>
      </c>
      <c r="H272" s="89"/>
      <c r="I272" s="89"/>
      <c r="J272" s="89">
        <v>3000</v>
      </c>
      <c r="K272" s="103"/>
      <c r="L272" s="89"/>
      <c r="M272" s="89"/>
      <c r="N272" s="89"/>
      <c r="O272" s="89"/>
      <c r="P272" s="89"/>
      <c r="Q272" s="89"/>
      <c r="R272" s="89"/>
      <c r="S272" s="89"/>
      <c r="T272" s="103" t="e">
        <f t="shared" si="22"/>
        <v>#N/A</v>
      </c>
      <c r="U272" s="89"/>
      <c r="V272" s="103"/>
      <c r="W272" s="89" t="s">
        <v>37</v>
      </c>
      <c r="X272" s="89"/>
      <c r="Y272" s="103">
        <f t="shared" si="23"/>
        <v>0</v>
      </c>
      <c r="Z272" s="105">
        <v>12</v>
      </c>
      <c r="AA272" s="90">
        <f>('LEDGER LOAD INPUT'!E294)*-1</f>
        <v>0</v>
      </c>
      <c r="AB272" s="108">
        <f t="shared" si="20"/>
        <v>0</v>
      </c>
      <c r="AC272" s="112">
        <f t="shared" si="21"/>
        <v>0</v>
      </c>
    </row>
    <row r="273" spans="1:29">
      <c r="A273" s="89" t="s">
        <v>32</v>
      </c>
      <c r="B273" s="89" t="s">
        <v>32</v>
      </c>
      <c r="C273" s="89" t="s">
        <v>33</v>
      </c>
      <c r="D273" s="89" t="s">
        <v>33</v>
      </c>
      <c r="E273" s="89">
        <v>313000</v>
      </c>
      <c r="F273" s="89"/>
      <c r="G273" s="103" t="e">
        <f t="shared" si="24"/>
        <v>#N/A</v>
      </c>
      <c r="H273" s="89"/>
      <c r="I273" s="89"/>
      <c r="J273" s="89">
        <v>3000</v>
      </c>
      <c r="K273" s="103"/>
      <c r="L273" s="89"/>
      <c r="M273" s="89"/>
      <c r="N273" s="89"/>
      <c r="O273" s="89"/>
      <c r="P273" s="89"/>
      <c r="Q273" s="89"/>
      <c r="R273" s="89"/>
      <c r="S273" s="89"/>
      <c r="T273" s="103" t="e">
        <f t="shared" si="22"/>
        <v>#N/A</v>
      </c>
      <c r="U273" s="89"/>
      <c r="V273" s="103"/>
      <c r="W273" s="89" t="s">
        <v>37</v>
      </c>
      <c r="X273" s="89"/>
      <c r="Y273" s="103">
        <f t="shared" si="23"/>
        <v>0</v>
      </c>
      <c r="Z273" s="105">
        <v>12</v>
      </c>
      <c r="AA273" s="90">
        <f>('LEDGER LOAD INPUT'!E295)*-1</f>
        <v>0</v>
      </c>
      <c r="AB273" s="108">
        <f t="shared" si="20"/>
        <v>0</v>
      </c>
      <c r="AC273" s="112">
        <f t="shared" si="21"/>
        <v>0</v>
      </c>
    </row>
    <row r="274" spans="1:29">
      <c r="A274" s="89" t="s">
        <v>32</v>
      </c>
      <c r="B274" s="89" t="s">
        <v>32</v>
      </c>
      <c r="C274" s="89" t="s">
        <v>33</v>
      </c>
      <c r="D274" s="89" t="s">
        <v>33</v>
      </c>
      <c r="E274" s="89">
        <v>314000</v>
      </c>
      <c r="F274" s="89"/>
      <c r="G274" s="103" t="e">
        <f t="shared" si="24"/>
        <v>#N/A</v>
      </c>
      <c r="H274" s="89"/>
      <c r="I274" s="89"/>
      <c r="J274" s="89">
        <v>3000</v>
      </c>
      <c r="K274" s="103"/>
      <c r="L274" s="89"/>
      <c r="M274" s="89"/>
      <c r="N274" s="89"/>
      <c r="O274" s="89"/>
      <c r="P274" s="89"/>
      <c r="Q274" s="89"/>
      <c r="R274" s="89"/>
      <c r="S274" s="89"/>
      <c r="T274" s="103" t="e">
        <f t="shared" si="22"/>
        <v>#N/A</v>
      </c>
      <c r="U274" s="89"/>
      <c r="V274" s="103"/>
      <c r="W274" s="89" t="s">
        <v>37</v>
      </c>
      <c r="X274" s="89"/>
      <c r="Y274" s="103">
        <f t="shared" si="23"/>
        <v>0</v>
      </c>
      <c r="Z274" s="105">
        <v>12</v>
      </c>
      <c r="AA274" s="90">
        <f>('LEDGER LOAD INPUT'!E296)*-1</f>
        <v>0</v>
      </c>
      <c r="AB274" s="108">
        <f t="shared" si="20"/>
        <v>0</v>
      </c>
      <c r="AC274" s="112">
        <f t="shared" si="21"/>
        <v>0</v>
      </c>
    </row>
    <row r="275" spans="1:29">
      <c r="A275" s="89" t="s">
        <v>32</v>
      </c>
      <c r="B275" s="89" t="s">
        <v>32</v>
      </c>
      <c r="C275" s="89" t="s">
        <v>33</v>
      </c>
      <c r="D275" s="89" t="s">
        <v>33</v>
      </c>
      <c r="E275" s="89">
        <v>315000</v>
      </c>
      <c r="F275" s="89"/>
      <c r="G275" s="103" t="e">
        <f t="shared" si="24"/>
        <v>#N/A</v>
      </c>
      <c r="H275" s="89"/>
      <c r="I275" s="89"/>
      <c r="J275" s="89">
        <v>3000</v>
      </c>
      <c r="K275" s="103"/>
      <c r="L275" s="89"/>
      <c r="M275" s="89"/>
      <c r="N275" s="89"/>
      <c r="O275" s="89"/>
      <c r="P275" s="89"/>
      <c r="Q275" s="89"/>
      <c r="R275" s="89"/>
      <c r="S275" s="89"/>
      <c r="T275" s="103" t="e">
        <f t="shared" si="22"/>
        <v>#N/A</v>
      </c>
      <c r="U275" s="89"/>
      <c r="V275" s="103"/>
      <c r="W275" s="89" t="s">
        <v>37</v>
      </c>
      <c r="X275" s="89"/>
      <c r="Y275" s="103">
        <f t="shared" si="23"/>
        <v>0</v>
      </c>
      <c r="Z275" s="105">
        <v>12</v>
      </c>
      <c r="AA275" s="90">
        <f>('LEDGER LOAD INPUT'!E297)*-1</f>
        <v>0</v>
      </c>
      <c r="AB275" s="108">
        <f t="shared" si="20"/>
        <v>0</v>
      </c>
      <c r="AC275" s="112">
        <f t="shared" si="21"/>
        <v>0</v>
      </c>
    </row>
    <row r="276" spans="1:29">
      <c r="A276" s="89" t="s">
        <v>32</v>
      </c>
      <c r="B276" s="89" t="s">
        <v>32</v>
      </c>
      <c r="C276" s="89" t="s">
        <v>33</v>
      </c>
      <c r="D276" s="89" t="s">
        <v>33</v>
      </c>
      <c r="E276" s="89">
        <v>316000</v>
      </c>
      <c r="F276" s="89"/>
      <c r="G276" s="103" t="e">
        <f t="shared" si="24"/>
        <v>#N/A</v>
      </c>
      <c r="H276" s="89"/>
      <c r="I276" s="89"/>
      <c r="J276" s="89">
        <v>3000</v>
      </c>
      <c r="K276" s="103"/>
      <c r="L276" s="89"/>
      <c r="M276" s="89"/>
      <c r="N276" s="89"/>
      <c r="O276" s="89"/>
      <c r="P276" s="89"/>
      <c r="Q276" s="89"/>
      <c r="R276" s="89"/>
      <c r="S276" s="89"/>
      <c r="T276" s="103" t="e">
        <f t="shared" si="22"/>
        <v>#N/A</v>
      </c>
      <c r="U276" s="89"/>
      <c r="V276" s="103"/>
      <c r="W276" s="89" t="s">
        <v>37</v>
      </c>
      <c r="X276" s="89"/>
      <c r="Y276" s="103">
        <f t="shared" si="23"/>
        <v>0</v>
      </c>
      <c r="Z276" s="105">
        <v>12</v>
      </c>
      <c r="AA276" s="90">
        <f>('LEDGER LOAD INPUT'!E298)*-1</f>
        <v>0</v>
      </c>
      <c r="AB276" s="108">
        <f t="shared" si="20"/>
        <v>0</v>
      </c>
      <c r="AC276" s="112">
        <f t="shared" si="21"/>
        <v>0</v>
      </c>
    </row>
    <row r="277" spans="1:29">
      <c r="A277" s="89" t="s">
        <v>32</v>
      </c>
      <c r="B277" s="89" t="s">
        <v>32</v>
      </c>
      <c r="C277" s="89" t="s">
        <v>33</v>
      </c>
      <c r="D277" s="89" t="s">
        <v>33</v>
      </c>
      <c r="E277" s="89">
        <v>321000</v>
      </c>
      <c r="F277" s="89"/>
      <c r="G277" s="103" t="e">
        <f t="shared" si="24"/>
        <v>#N/A</v>
      </c>
      <c r="H277" s="89"/>
      <c r="I277" s="89"/>
      <c r="J277" s="89">
        <v>3000</v>
      </c>
      <c r="K277" s="103"/>
      <c r="L277" s="89"/>
      <c r="M277" s="89"/>
      <c r="N277" s="89"/>
      <c r="O277" s="89"/>
      <c r="P277" s="89"/>
      <c r="Q277" s="89"/>
      <c r="R277" s="89"/>
      <c r="S277" s="89"/>
      <c r="T277" s="103" t="e">
        <f t="shared" si="22"/>
        <v>#N/A</v>
      </c>
      <c r="U277" s="89"/>
      <c r="V277" s="103"/>
      <c r="W277" s="89" t="s">
        <v>37</v>
      </c>
      <c r="X277" s="89"/>
      <c r="Y277" s="103">
        <f t="shared" si="23"/>
        <v>0</v>
      </c>
      <c r="Z277" s="105">
        <v>12</v>
      </c>
      <c r="AA277" s="90">
        <f>('LEDGER LOAD INPUT'!E299)*-1</f>
        <v>0</v>
      </c>
      <c r="AB277" s="108">
        <f t="shared" si="20"/>
        <v>0</v>
      </c>
      <c r="AC277" s="112">
        <f t="shared" si="21"/>
        <v>0</v>
      </c>
    </row>
    <row r="278" spans="1:29">
      <c r="A278" s="89" t="s">
        <v>32</v>
      </c>
      <c r="B278" s="89" t="s">
        <v>32</v>
      </c>
      <c r="C278" s="89" t="s">
        <v>33</v>
      </c>
      <c r="D278" s="89" t="s">
        <v>33</v>
      </c>
      <c r="E278" s="89">
        <v>322000</v>
      </c>
      <c r="F278" s="89"/>
      <c r="G278" s="103" t="e">
        <f t="shared" si="24"/>
        <v>#N/A</v>
      </c>
      <c r="H278" s="89"/>
      <c r="I278" s="89"/>
      <c r="J278" s="89">
        <v>3000</v>
      </c>
      <c r="K278" s="103"/>
      <c r="L278" s="89"/>
      <c r="M278" s="89"/>
      <c r="N278" s="89"/>
      <c r="O278" s="89"/>
      <c r="P278" s="89"/>
      <c r="Q278" s="89"/>
      <c r="R278" s="89"/>
      <c r="S278" s="89"/>
      <c r="T278" s="103" t="e">
        <f t="shared" si="22"/>
        <v>#N/A</v>
      </c>
      <c r="U278" s="89"/>
      <c r="V278" s="103"/>
      <c r="W278" s="89" t="s">
        <v>37</v>
      </c>
      <c r="X278" s="89"/>
      <c r="Y278" s="103">
        <f t="shared" si="23"/>
        <v>0</v>
      </c>
      <c r="Z278" s="105">
        <v>12</v>
      </c>
      <c r="AA278" s="90">
        <f>('LEDGER LOAD INPUT'!E300)*-1</f>
        <v>0</v>
      </c>
      <c r="AB278" s="108">
        <f t="shared" si="20"/>
        <v>0</v>
      </c>
      <c r="AC278" s="112">
        <f t="shared" ref="AC278" si="25">AA278</f>
        <v>0</v>
      </c>
    </row>
    <row r="279" spans="1:29">
      <c r="A279" s="89" t="s">
        <v>32</v>
      </c>
      <c r="B279" s="89" t="s">
        <v>32</v>
      </c>
      <c r="C279" s="89" t="s">
        <v>33</v>
      </c>
      <c r="D279" s="89" t="s">
        <v>33</v>
      </c>
      <c r="E279" s="89">
        <v>323000</v>
      </c>
      <c r="F279" s="89"/>
      <c r="G279" s="103" t="e">
        <f t="shared" si="24"/>
        <v>#N/A</v>
      </c>
      <c r="H279" s="89"/>
      <c r="I279" s="89"/>
      <c r="J279" s="89">
        <v>3000</v>
      </c>
      <c r="K279" s="103"/>
      <c r="L279" s="89"/>
      <c r="M279" s="89"/>
      <c r="N279" s="89"/>
      <c r="O279" s="89"/>
      <c r="P279" s="89"/>
      <c r="Q279" s="89"/>
      <c r="R279" s="89"/>
      <c r="S279" s="89"/>
      <c r="T279" s="103" t="e">
        <f t="shared" si="22"/>
        <v>#N/A</v>
      </c>
      <c r="U279" s="89"/>
      <c r="V279" s="103"/>
      <c r="W279" s="89" t="s">
        <v>37</v>
      </c>
      <c r="X279" s="89"/>
      <c r="Y279" s="103">
        <f t="shared" si="23"/>
        <v>0</v>
      </c>
      <c r="Z279" s="105">
        <v>12</v>
      </c>
      <c r="AA279" s="90">
        <f>('LEDGER LOAD INPUT'!E301)*-1</f>
        <v>0</v>
      </c>
      <c r="AB279" s="108">
        <f t="shared" si="20"/>
        <v>0</v>
      </c>
      <c r="AC279" s="112">
        <f t="shared" si="21"/>
        <v>0</v>
      </c>
    </row>
    <row r="280" spans="1:29">
      <c r="A280" s="89" t="s">
        <v>32</v>
      </c>
      <c r="B280" s="89" t="s">
        <v>32</v>
      </c>
      <c r="C280" s="89" t="s">
        <v>33</v>
      </c>
      <c r="D280" s="89" t="s">
        <v>33</v>
      </c>
      <c r="E280" s="89">
        <v>331000</v>
      </c>
      <c r="F280" s="89"/>
      <c r="G280" s="103" t="e">
        <f t="shared" si="24"/>
        <v>#N/A</v>
      </c>
      <c r="H280" s="89"/>
      <c r="I280" s="89"/>
      <c r="J280" s="89">
        <v>3000</v>
      </c>
      <c r="K280" s="103"/>
      <c r="L280" s="89"/>
      <c r="M280" s="89"/>
      <c r="N280" s="89"/>
      <c r="O280" s="89"/>
      <c r="P280" s="89"/>
      <c r="Q280" s="89"/>
      <c r="R280" s="89"/>
      <c r="S280" s="89"/>
      <c r="T280" s="103" t="e">
        <f t="shared" si="22"/>
        <v>#N/A</v>
      </c>
      <c r="U280" s="89"/>
      <c r="V280" s="103"/>
      <c r="W280" s="89" t="s">
        <v>37</v>
      </c>
      <c r="X280" s="89"/>
      <c r="Y280" s="103">
        <f t="shared" si="23"/>
        <v>0</v>
      </c>
      <c r="Z280" s="105">
        <v>12</v>
      </c>
      <c r="AA280" s="90">
        <f>('LEDGER LOAD INPUT'!E302)*-1</f>
        <v>0</v>
      </c>
      <c r="AB280" s="108">
        <f t="shared" si="20"/>
        <v>0</v>
      </c>
      <c r="AC280" s="112">
        <f t="shared" si="21"/>
        <v>0</v>
      </c>
    </row>
    <row r="281" spans="1:29">
      <c r="A281" s="89" t="s">
        <v>32</v>
      </c>
      <c r="B281" s="89" t="s">
        <v>32</v>
      </c>
      <c r="C281" s="89" t="s">
        <v>33</v>
      </c>
      <c r="D281" s="89" t="s">
        <v>33</v>
      </c>
      <c r="E281" s="89">
        <v>332000</v>
      </c>
      <c r="F281" s="89"/>
      <c r="G281" s="103" t="e">
        <f t="shared" si="24"/>
        <v>#N/A</v>
      </c>
      <c r="H281" s="89"/>
      <c r="I281" s="89"/>
      <c r="J281" s="89">
        <v>3000</v>
      </c>
      <c r="K281" s="103"/>
      <c r="L281" s="89"/>
      <c r="M281" s="89"/>
      <c r="N281" s="89"/>
      <c r="O281" s="89"/>
      <c r="P281" s="89"/>
      <c r="Q281" s="89"/>
      <c r="R281" s="89"/>
      <c r="S281" s="89"/>
      <c r="T281" s="103" t="e">
        <f t="shared" si="22"/>
        <v>#N/A</v>
      </c>
      <c r="U281" s="89"/>
      <c r="V281" s="103"/>
      <c r="W281" s="89" t="s">
        <v>37</v>
      </c>
      <c r="X281" s="89"/>
      <c r="Y281" s="103">
        <f t="shared" si="23"/>
        <v>0</v>
      </c>
      <c r="Z281" s="105">
        <v>12</v>
      </c>
      <c r="AA281" s="90">
        <f>('LEDGER LOAD INPUT'!E303)*-1</f>
        <v>0</v>
      </c>
      <c r="AB281" s="108">
        <f t="shared" si="20"/>
        <v>0</v>
      </c>
      <c r="AC281" s="112">
        <f t="shared" si="21"/>
        <v>0</v>
      </c>
    </row>
    <row r="282" spans="1:29">
      <c r="A282" s="89" t="s">
        <v>32</v>
      </c>
      <c r="B282" s="89" t="s">
        <v>32</v>
      </c>
      <c r="C282" s="89" t="s">
        <v>33</v>
      </c>
      <c r="D282" s="89" t="s">
        <v>33</v>
      </c>
      <c r="E282" s="89">
        <v>333000</v>
      </c>
      <c r="F282" s="89"/>
      <c r="G282" s="103" t="e">
        <f t="shared" si="24"/>
        <v>#N/A</v>
      </c>
      <c r="H282" s="89"/>
      <c r="I282" s="89"/>
      <c r="J282" s="89">
        <v>3000</v>
      </c>
      <c r="K282" s="103"/>
      <c r="L282" s="89"/>
      <c r="M282" s="89"/>
      <c r="N282" s="89"/>
      <c r="O282" s="89"/>
      <c r="P282" s="89"/>
      <c r="Q282" s="89"/>
      <c r="R282" s="89"/>
      <c r="S282" s="89"/>
      <c r="T282" s="103" t="e">
        <f t="shared" si="22"/>
        <v>#N/A</v>
      </c>
      <c r="U282" s="89"/>
      <c r="V282" s="103"/>
      <c r="W282" s="89" t="s">
        <v>37</v>
      </c>
      <c r="X282" s="89"/>
      <c r="Y282" s="103">
        <f t="shared" si="23"/>
        <v>0</v>
      </c>
      <c r="Z282" s="105">
        <v>12</v>
      </c>
      <c r="AA282" s="90">
        <f>('LEDGER LOAD INPUT'!E304)*-1</f>
        <v>0</v>
      </c>
      <c r="AB282" s="108">
        <f t="shared" si="20"/>
        <v>0</v>
      </c>
      <c r="AC282" s="112">
        <f t="shared" si="21"/>
        <v>0</v>
      </c>
    </row>
    <row r="283" spans="1:29">
      <c r="A283" s="89" t="s">
        <v>32</v>
      </c>
      <c r="B283" s="89" t="s">
        <v>32</v>
      </c>
      <c r="C283" s="89" t="s">
        <v>33</v>
      </c>
      <c r="D283" s="89" t="s">
        <v>33</v>
      </c>
      <c r="E283" s="89">
        <v>334000</v>
      </c>
      <c r="F283" s="89"/>
      <c r="G283" s="103" t="e">
        <f t="shared" si="24"/>
        <v>#N/A</v>
      </c>
      <c r="H283" s="89"/>
      <c r="I283" s="89"/>
      <c r="J283" s="89">
        <v>3000</v>
      </c>
      <c r="K283" s="103"/>
      <c r="L283" s="89"/>
      <c r="M283" s="89"/>
      <c r="N283" s="89"/>
      <c r="O283" s="89"/>
      <c r="P283" s="89"/>
      <c r="Q283" s="89"/>
      <c r="R283" s="89"/>
      <c r="S283" s="89"/>
      <c r="T283" s="103" t="e">
        <f t="shared" si="22"/>
        <v>#N/A</v>
      </c>
      <c r="U283" s="89"/>
      <c r="V283" s="103"/>
      <c r="W283" s="89" t="s">
        <v>37</v>
      </c>
      <c r="X283" s="89"/>
      <c r="Y283" s="103">
        <f t="shared" si="23"/>
        <v>0</v>
      </c>
      <c r="Z283" s="105">
        <v>12</v>
      </c>
      <c r="AA283" s="90">
        <f>('LEDGER LOAD INPUT'!E305)*-1</f>
        <v>0</v>
      </c>
      <c r="AB283" s="108">
        <f t="shared" si="20"/>
        <v>0</v>
      </c>
      <c r="AC283" s="112">
        <f t="shared" si="21"/>
        <v>0</v>
      </c>
    </row>
    <row r="284" spans="1:29">
      <c r="A284" s="89" t="s">
        <v>32</v>
      </c>
      <c r="B284" s="89" t="s">
        <v>32</v>
      </c>
      <c r="C284" s="89" t="s">
        <v>33</v>
      </c>
      <c r="D284" s="89" t="s">
        <v>33</v>
      </c>
      <c r="E284" s="89">
        <v>335000</v>
      </c>
      <c r="F284" s="89"/>
      <c r="G284" s="103" t="e">
        <f t="shared" si="24"/>
        <v>#N/A</v>
      </c>
      <c r="H284" s="89"/>
      <c r="I284" s="89"/>
      <c r="J284" s="89">
        <v>3000</v>
      </c>
      <c r="K284" s="103"/>
      <c r="L284" s="89"/>
      <c r="M284" s="89"/>
      <c r="N284" s="89"/>
      <c r="O284" s="89"/>
      <c r="P284" s="89"/>
      <c r="Q284" s="89"/>
      <c r="R284" s="89"/>
      <c r="S284" s="89"/>
      <c r="T284" s="103" t="e">
        <f t="shared" si="22"/>
        <v>#N/A</v>
      </c>
      <c r="U284" s="89"/>
      <c r="V284" s="103"/>
      <c r="W284" s="89" t="s">
        <v>37</v>
      </c>
      <c r="X284" s="89"/>
      <c r="Y284" s="103">
        <f t="shared" si="23"/>
        <v>0</v>
      </c>
      <c r="Z284" s="105">
        <v>12</v>
      </c>
      <c r="AA284" s="90">
        <f>('LEDGER LOAD INPUT'!E306)*-1</f>
        <v>0</v>
      </c>
      <c r="AB284" s="108">
        <f t="shared" si="20"/>
        <v>0</v>
      </c>
      <c r="AC284" s="112">
        <f t="shared" si="21"/>
        <v>0</v>
      </c>
    </row>
    <row r="285" spans="1:29">
      <c r="A285" s="89" t="s">
        <v>32</v>
      </c>
      <c r="B285" s="89" t="s">
        <v>32</v>
      </c>
      <c r="C285" s="89" t="s">
        <v>33</v>
      </c>
      <c r="D285" s="89" t="s">
        <v>33</v>
      </c>
      <c r="E285" s="89">
        <v>336000</v>
      </c>
      <c r="F285" s="89"/>
      <c r="G285" s="103" t="e">
        <f t="shared" si="24"/>
        <v>#N/A</v>
      </c>
      <c r="H285" s="89"/>
      <c r="I285" s="89"/>
      <c r="J285" s="89">
        <v>3000</v>
      </c>
      <c r="K285" s="103"/>
      <c r="L285" s="89"/>
      <c r="M285" s="89"/>
      <c r="N285" s="89"/>
      <c r="O285" s="89"/>
      <c r="P285" s="89"/>
      <c r="Q285" s="89"/>
      <c r="R285" s="89"/>
      <c r="S285" s="89"/>
      <c r="T285" s="103" t="e">
        <f t="shared" si="22"/>
        <v>#N/A</v>
      </c>
      <c r="U285" s="89"/>
      <c r="V285" s="103"/>
      <c r="W285" s="89" t="s">
        <v>37</v>
      </c>
      <c r="X285" s="89"/>
      <c r="Y285" s="103">
        <f t="shared" si="23"/>
        <v>0</v>
      </c>
      <c r="Z285" s="105">
        <v>12</v>
      </c>
      <c r="AA285" s="90">
        <f>('LEDGER LOAD INPUT'!E307)*-1</f>
        <v>0</v>
      </c>
      <c r="AB285" s="108">
        <f t="shared" si="20"/>
        <v>0</v>
      </c>
      <c r="AC285" s="112">
        <f t="shared" si="21"/>
        <v>0</v>
      </c>
    </row>
    <row r="286" spans="1:29">
      <c r="A286" s="89" t="s">
        <v>32</v>
      </c>
      <c r="B286" s="89" t="s">
        <v>32</v>
      </c>
      <c r="C286" s="89" t="s">
        <v>33</v>
      </c>
      <c r="D286" s="89" t="s">
        <v>33</v>
      </c>
      <c r="E286" s="89">
        <v>337000</v>
      </c>
      <c r="F286" s="89"/>
      <c r="G286" s="103" t="e">
        <f t="shared" si="24"/>
        <v>#N/A</v>
      </c>
      <c r="H286" s="89"/>
      <c r="I286" s="89"/>
      <c r="J286" s="89">
        <v>3000</v>
      </c>
      <c r="K286" s="103"/>
      <c r="L286" s="89"/>
      <c r="M286" s="89"/>
      <c r="N286" s="89"/>
      <c r="O286" s="89"/>
      <c r="P286" s="89"/>
      <c r="Q286" s="89"/>
      <c r="R286" s="89"/>
      <c r="S286" s="89"/>
      <c r="T286" s="103" t="e">
        <f t="shared" si="22"/>
        <v>#N/A</v>
      </c>
      <c r="U286" s="89"/>
      <c r="V286" s="103"/>
      <c r="W286" s="89" t="s">
        <v>37</v>
      </c>
      <c r="X286" s="89"/>
      <c r="Y286" s="103">
        <f t="shared" si="23"/>
        <v>0</v>
      </c>
      <c r="Z286" s="105">
        <v>12</v>
      </c>
      <c r="AA286" s="90">
        <f>('LEDGER LOAD INPUT'!E308)*-1</f>
        <v>0</v>
      </c>
      <c r="AB286" s="108">
        <f t="shared" si="20"/>
        <v>0</v>
      </c>
      <c r="AC286" s="112">
        <f t="shared" si="21"/>
        <v>0</v>
      </c>
    </row>
    <row r="287" spans="1:29">
      <c r="A287" s="89" t="s">
        <v>32</v>
      </c>
      <c r="B287" s="89" t="s">
        <v>32</v>
      </c>
      <c r="C287" s="89" t="s">
        <v>33</v>
      </c>
      <c r="D287" s="89" t="s">
        <v>33</v>
      </c>
      <c r="E287" s="89">
        <v>338000</v>
      </c>
      <c r="F287" s="89"/>
      <c r="G287" s="103" t="e">
        <f t="shared" si="24"/>
        <v>#N/A</v>
      </c>
      <c r="H287" s="89"/>
      <c r="I287" s="89"/>
      <c r="J287" s="89">
        <v>3000</v>
      </c>
      <c r="K287" s="103"/>
      <c r="L287" s="89"/>
      <c r="M287" s="89"/>
      <c r="N287" s="89"/>
      <c r="O287" s="89"/>
      <c r="P287" s="89"/>
      <c r="Q287" s="89"/>
      <c r="R287" s="89"/>
      <c r="S287" s="89"/>
      <c r="T287" s="103" t="e">
        <f t="shared" si="22"/>
        <v>#N/A</v>
      </c>
      <c r="U287" s="89"/>
      <c r="V287" s="103"/>
      <c r="W287" s="89" t="s">
        <v>37</v>
      </c>
      <c r="X287" s="89"/>
      <c r="Y287" s="103">
        <f t="shared" si="23"/>
        <v>0</v>
      </c>
      <c r="Z287" s="105">
        <v>12</v>
      </c>
      <c r="AA287" s="90">
        <f>('LEDGER LOAD INPUT'!E309)*-1</f>
        <v>0</v>
      </c>
      <c r="AB287" s="108">
        <f t="shared" si="20"/>
        <v>0</v>
      </c>
      <c r="AC287" s="112">
        <f t="shared" si="21"/>
        <v>0</v>
      </c>
    </row>
    <row r="288" spans="1:29">
      <c r="A288" s="89" t="s">
        <v>32</v>
      </c>
      <c r="B288" s="89" t="s">
        <v>32</v>
      </c>
      <c r="C288" s="89" t="s">
        <v>33</v>
      </c>
      <c r="D288" s="89" t="s">
        <v>33</v>
      </c>
      <c r="E288" s="89">
        <v>339000</v>
      </c>
      <c r="F288" s="89"/>
      <c r="G288" s="103" t="e">
        <f t="shared" si="24"/>
        <v>#N/A</v>
      </c>
      <c r="H288" s="89"/>
      <c r="I288" s="89"/>
      <c r="J288" s="89">
        <v>3000</v>
      </c>
      <c r="K288" s="103"/>
      <c r="L288" s="89"/>
      <c r="M288" s="89"/>
      <c r="N288" s="89"/>
      <c r="O288" s="89"/>
      <c r="P288" s="89"/>
      <c r="Q288" s="89"/>
      <c r="R288" s="89"/>
      <c r="S288" s="89"/>
      <c r="T288" s="103" t="e">
        <f t="shared" si="22"/>
        <v>#N/A</v>
      </c>
      <c r="U288" s="89"/>
      <c r="V288" s="103"/>
      <c r="W288" s="89" t="s">
        <v>37</v>
      </c>
      <c r="X288" s="89"/>
      <c r="Y288" s="103">
        <f t="shared" si="23"/>
        <v>0</v>
      </c>
      <c r="Z288" s="105">
        <v>12</v>
      </c>
      <c r="AA288" s="90">
        <f>('LEDGER LOAD INPUT'!E310)*-1</f>
        <v>0</v>
      </c>
      <c r="AB288" s="108">
        <f t="shared" si="20"/>
        <v>0</v>
      </c>
      <c r="AC288" s="112">
        <f t="shared" si="21"/>
        <v>0</v>
      </c>
    </row>
    <row r="289" spans="1:29">
      <c r="A289" s="89" t="s">
        <v>32</v>
      </c>
      <c r="B289" s="89" t="s">
        <v>32</v>
      </c>
      <c r="C289" s="89" t="s">
        <v>33</v>
      </c>
      <c r="D289" s="89" t="s">
        <v>33</v>
      </c>
      <c r="E289" s="89">
        <v>341000</v>
      </c>
      <c r="F289" s="89"/>
      <c r="G289" s="103" t="e">
        <f t="shared" si="24"/>
        <v>#N/A</v>
      </c>
      <c r="H289" s="89"/>
      <c r="I289" s="89"/>
      <c r="J289" s="89">
        <v>3000</v>
      </c>
      <c r="K289" s="103"/>
      <c r="L289" s="89"/>
      <c r="M289" s="89"/>
      <c r="N289" s="89"/>
      <c r="O289" s="89"/>
      <c r="P289" s="89"/>
      <c r="Q289" s="89"/>
      <c r="R289" s="89"/>
      <c r="S289" s="89"/>
      <c r="T289" s="103" t="e">
        <f t="shared" si="22"/>
        <v>#N/A</v>
      </c>
      <c r="U289" s="89"/>
      <c r="V289" s="103"/>
      <c r="W289" s="89" t="s">
        <v>37</v>
      </c>
      <c r="X289" s="89"/>
      <c r="Y289" s="103">
        <f t="shared" si="23"/>
        <v>0</v>
      </c>
      <c r="Z289" s="105">
        <v>12</v>
      </c>
      <c r="AA289" s="90">
        <f>('LEDGER LOAD INPUT'!E311)*-1</f>
        <v>0</v>
      </c>
      <c r="AB289" s="108">
        <f t="shared" si="20"/>
        <v>0</v>
      </c>
      <c r="AC289" s="112">
        <f t="shared" si="21"/>
        <v>0</v>
      </c>
    </row>
    <row r="290" spans="1:29">
      <c r="A290" s="89" t="s">
        <v>32</v>
      </c>
      <c r="B290" s="89" t="s">
        <v>32</v>
      </c>
      <c r="C290" s="89" t="s">
        <v>33</v>
      </c>
      <c r="D290" s="89" t="s">
        <v>33</v>
      </c>
      <c r="E290" s="89">
        <v>342000</v>
      </c>
      <c r="F290" s="89"/>
      <c r="G290" s="103" t="e">
        <f t="shared" si="24"/>
        <v>#N/A</v>
      </c>
      <c r="H290" s="89"/>
      <c r="I290" s="89"/>
      <c r="J290" s="89">
        <v>3000</v>
      </c>
      <c r="K290" s="103"/>
      <c r="L290" s="89"/>
      <c r="M290" s="89"/>
      <c r="N290" s="89"/>
      <c r="O290" s="89"/>
      <c r="P290" s="89"/>
      <c r="Q290" s="89"/>
      <c r="R290" s="89"/>
      <c r="S290" s="89"/>
      <c r="T290" s="103" t="e">
        <f t="shared" si="22"/>
        <v>#N/A</v>
      </c>
      <c r="U290" s="89"/>
      <c r="V290" s="103"/>
      <c r="W290" s="89" t="s">
        <v>37</v>
      </c>
      <c r="X290" s="89"/>
      <c r="Y290" s="103">
        <f t="shared" si="23"/>
        <v>0</v>
      </c>
      <c r="Z290" s="105">
        <v>12</v>
      </c>
      <c r="AA290" s="90">
        <f>('LEDGER LOAD INPUT'!E312)*-1</f>
        <v>0</v>
      </c>
      <c r="AB290" s="108">
        <f t="shared" si="20"/>
        <v>0</v>
      </c>
      <c r="AC290" s="112">
        <f t="shared" si="21"/>
        <v>0</v>
      </c>
    </row>
    <row r="291" spans="1:29">
      <c r="A291" s="89" t="s">
        <v>32</v>
      </c>
      <c r="B291" s="89" t="s">
        <v>32</v>
      </c>
      <c r="C291" s="89" t="s">
        <v>33</v>
      </c>
      <c r="D291" s="89" t="s">
        <v>33</v>
      </c>
      <c r="E291" s="89">
        <v>343000</v>
      </c>
      <c r="F291" s="89"/>
      <c r="G291" s="103" t="e">
        <f t="shared" si="24"/>
        <v>#N/A</v>
      </c>
      <c r="H291" s="89"/>
      <c r="I291" s="89"/>
      <c r="J291" s="89">
        <v>3000</v>
      </c>
      <c r="K291" s="103"/>
      <c r="L291" s="89"/>
      <c r="M291" s="89"/>
      <c r="N291" s="89"/>
      <c r="O291" s="89"/>
      <c r="P291" s="89"/>
      <c r="Q291" s="89"/>
      <c r="R291" s="89"/>
      <c r="S291" s="89"/>
      <c r="T291" s="103" t="e">
        <f t="shared" si="22"/>
        <v>#N/A</v>
      </c>
      <c r="U291" s="89"/>
      <c r="V291" s="103"/>
      <c r="W291" s="89" t="s">
        <v>37</v>
      </c>
      <c r="X291" s="89"/>
      <c r="Y291" s="103">
        <f t="shared" si="23"/>
        <v>0</v>
      </c>
      <c r="Z291" s="105">
        <v>12</v>
      </c>
      <c r="AA291" s="90">
        <f>('LEDGER LOAD INPUT'!E313)*-1</f>
        <v>0</v>
      </c>
      <c r="AB291" s="108">
        <f t="shared" si="20"/>
        <v>0</v>
      </c>
      <c r="AC291" s="112">
        <f t="shared" si="21"/>
        <v>0</v>
      </c>
    </row>
    <row r="292" spans="1:29">
      <c r="A292" s="89" t="s">
        <v>32</v>
      </c>
      <c r="B292" s="89" t="s">
        <v>32</v>
      </c>
      <c r="C292" s="89" t="s">
        <v>33</v>
      </c>
      <c r="D292" s="89" t="s">
        <v>33</v>
      </c>
      <c r="E292" s="89">
        <v>344000</v>
      </c>
      <c r="F292" s="89"/>
      <c r="G292" s="103" t="e">
        <f t="shared" si="24"/>
        <v>#N/A</v>
      </c>
      <c r="H292" s="89"/>
      <c r="I292" s="89"/>
      <c r="J292" s="89">
        <v>3000</v>
      </c>
      <c r="K292" s="103"/>
      <c r="L292" s="89"/>
      <c r="M292" s="89"/>
      <c r="N292" s="89"/>
      <c r="O292" s="89"/>
      <c r="P292" s="89"/>
      <c r="Q292" s="89"/>
      <c r="R292" s="89"/>
      <c r="S292" s="89"/>
      <c r="T292" s="103" t="e">
        <f t="shared" si="22"/>
        <v>#N/A</v>
      </c>
      <c r="U292" s="89"/>
      <c r="V292" s="103"/>
      <c r="W292" s="89" t="s">
        <v>37</v>
      </c>
      <c r="X292" s="89"/>
      <c r="Y292" s="103">
        <f t="shared" si="23"/>
        <v>0</v>
      </c>
      <c r="Z292" s="105">
        <v>12</v>
      </c>
      <c r="AA292" s="90">
        <f>('LEDGER LOAD INPUT'!E314)*-1</f>
        <v>0</v>
      </c>
      <c r="AB292" s="108">
        <f t="shared" si="20"/>
        <v>0</v>
      </c>
      <c r="AC292" s="112">
        <f t="shared" si="21"/>
        <v>0</v>
      </c>
    </row>
    <row r="293" spans="1:29">
      <c r="A293" s="89" t="s">
        <v>32</v>
      </c>
      <c r="B293" s="89" t="s">
        <v>32</v>
      </c>
      <c r="C293" s="89" t="s">
        <v>33</v>
      </c>
      <c r="D293" s="89" t="s">
        <v>33</v>
      </c>
      <c r="E293" s="89">
        <v>345000</v>
      </c>
      <c r="F293" s="89"/>
      <c r="G293" s="103" t="e">
        <f t="shared" si="24"/>
        <v>#N/A</v>
      </c>
      <c r="H293" s="89"/>
      <c r="I293" s="89"/>
      <c r="J293" s="89">
        <v>3000</v>
      </c>
      <c r="K293" s="103"/>
      <c r="L293" s="89"/>
      <c r="M293" s="89"/>
      <c r="N293" s="89"/>
      <c r="O293" s="89"/>
      <c r="P293" s="89"/>
      <c r="Q293" s="89"/>
      <c r="R293" s="89"/>
      <c r="S293" s="89"/>
      <c r="T293" s="103" t="e">
        <f t="shared" si="22"/>
        <v>#N/A</v>
      </c>
      <c r="U293" s="89"/>
      <c r="V293" s="103"/>
      <c r="W293" s="89" t="s">
        <v>37</v>
      </c>
      <c r="X293" s="89"/>
      <c r="Y293" s="103">
        <f t="shared" si="23"/>
        <v>0</v>
      </c>
      <c r="Z293" s="105">
        <v>12</v>
      </c>
      <c r="AA293" s="90">
        <f>('LEDGER LOAD INPUT'!E315)*-1</f>
        <v>0</v>
      </c>
      <c r="AB293" s="108">
        <f t="shared" si="20"/>
        <v>0</v>
      </c>
      <c r="AC293" s="112">
        <f t="shared" si="21"/>
        <v>0</v>
      </c>
    </row>
    <row r="294" spans="1:29">
      <c r="A294" s="89" t="s">
        <v>32</v>
      </c>
      <c r="B294" s="89" t="s">
        <v>32</v>
      </c>
      <c r="C294" s="89" t="s">
        <v>33</v>
      </c>
      <c r="D294" s="89" t="s">
        <v>33</v>
      </c>
      <c r="E294" s="89">
        <v>346000</v>
      </c>
      <c r="F294" s="89"/>
      <c r="G294" s="103" t="e">
        <f t="shared" si="24"/>
        <v>#N/A</v>
      </c>
      <c r="H294" s="89"/>
      <c r="I294" s="89"/>
      <c r="J294" s="89">
        <v>3000</v>
      </c>
      <c r="K294" s="103"/>
      <c r="L294" s="89"/>
      <c r="M294" s="89"/>
      <c r="N294" s="89"/>
      <c r="O294" s="89"/>
      <c r="P294" s="89"/>
      <c r="Q294" s="89"/>
      <c r="R294" s="89"/>
      <c r="S294" s="89"/>
      <c r="T294" s="103" t="e">
        <f t="shared" si="22"/>
        <v>#N/A</v>
      </c>
      <c r="U294" s="89"/>
      <c r="V294" s="103"/>
      <c r="W294" s="89" t="s">
        <v>37</v>
      </c>
      <c r="X294" s="89"/>
      <c r="Y294" s="103">
        <f t="shared" si="23"/>
        <v>0</v>
      </c>
      <c r="Z294" s="105">
        <v>12</v>
      </c>
      <c r="AA294" s="90">
        <f>('LEDGER LOAD INPUT'!E316)*-1</f>
        <v>0</v>
      </c>
      <c r="AB294" s="108">
        <f t="shared" si="20"/>
        <v>0</v>
      </c>
      <c r="AC294" s="112">
        <f t="shared" si="21"/>
        <v>0</v>
      </c>
    </row>
    <row r="295" spans="1:29">
      <c r="A295" s="89" t="s">
        <v>32</v>
      </c>
      <c r="B295" s="89" t="s">
        <v>32</v>
      </c>
      <c r="C295" s="89" t="s">
        <v>33</v>
      </c>
      <c r="D295" s="89" t="s">
        <v>33</v>
      </c>
      <c r="E295" s="89">
        <v>351000</v>
      </c>
      <c r="F295" s="89"/>
      <c r="G295" s="103" t="e">
        <f t="shared" si="24"/>
        <v>#N/A</v>
      </c>
      <c r="H295" s="89"/>
      <c r="I295" s="89"/>
      <c r="J295" s="89">
        <v>3000</v>
      </c>
      <c r="K295" s="103"/>
      <c r="L295" s="89"/>
      <c r="M295" s="89"/>
      <c r="N295" s="89"/>
      <c r="O295" s="89"/>
      <c r="P295" s="89"/>
      <c r="Q295" s="89"/>
      <c r="R295" s="89"/>
      <c r="S295" s="89"/>
      <c r="T295" s="103" t="e">
        <f t="shared" si="22"/>
        <v>#N/A</v>
      </c>
      <c r="U295" s="89"/>
      <c r="V295" s="103"/>
      <c r="W295" s="89" t="s">
        <v>37</v>
      </c>
      <c r="X295" s="89"/>
      <c r="Y295" s="103">
        <f t="shared" si="23"/>
        <v>0</v>
      </c>
      <c r="Z295" s="105">
        <v>12</v>
      </c>
      <c r="AA295" s="90">
        <f>('LEDGER LOAD INPUT'!E317)*-1</f>
        <v>0</v>
      </c>
      <c r="AB295" s="108">
        <f t="shared" si="20"/>
        <v>0</v>
      </c>
      <c r="AC295" s="112">
        <f t="shared" si="21"/>
        <v>0</v>
      </c>
    </row>
    <row r="296" spans="1:29">
      <c r="A296" s="89" t="s">
        <v>32</v>
      </c>
      <c r="B296" s="89" t="s">
        <v>32</v>
      </c>
      <c r="C296" s="89" t="s">
        <v>33</v>
      </c>
      <c r="D296" s="89" t="s">
        <v>33</v>
      </c>
      <c r="E296" s="89">
        <v>361000</v>
      </c>
      <c r="F296" s="89"/>
      <c r="G296" s="103" t="e">
        <f t="shared" si="24"/>
        <v>#N/A</v>
      </c>
      <c r="H296" s="89"/>
      <c r="I296" s="89"/>
      <c r="J296" s="89">
        <v>3000</v>
      </c>
      <c r="K296" s="103"/>
      <c r="L296" s="89"/>
      <c r="M296" s="89"/>
      <c r="N296" s="89"/>
      <c r="O296" s="89"/>
      <c r="P296" s="89"/>
      <c r="Q296" s="89"/>
      <c r="R296" s="89"/>
      <c r="S296" s="89"/>
      <c r="T296" s="103" t="e">
        <f t="shared" si="22"/>
        <v>#N/A</v>
      </c>
      <c r="U296" s="89"/>
      <c r="V296" s="103"/>
      <c r="W296" s="89" t="s">
        <v>37</v>
      </c>
      <c r="X296" s="89"/>
      <c r="Y296" s="103">
        <f t="shared" si="23"/>
        <v>0</v>
      </c>
      <c r="Z296" s="105">
        <v>12</v>
      </c>
      <c r="AA296" s="90">
        <f>('LEDGER LOAD INPUT'!E318)*-1</f>
        <v>0</v>
      </c>
      <c r="AB296" s="108">
        <f t="shared" si="20"/>
        <v>0</v>
      </c>
      <c r="AC296" s="112">
        <f t="shared" si="21"/>
        <v>0</v>
      </c>
    </row>
    <row r="297" spans="1:29">
      <c r="A297" s="89" t="s">
        <v>32</v>
      </c>
      <c r="B297" s="89" t="s">
        <v>32</v>
      </c>
      <c r="C297" s="89" t="s">
        <v>33</v>
      </c>
      <c r="D297" s="89" t="s">
        <v>33</v>
      </c>
      <c r="E297" s="89">
        <v>362000</v>
      </c>
      <c r="F297" s="89"/>
      <c r="G297" s="103" t="e">
        <f t="shared" si="24"/>
        <v>#N/A</v>
      </c>
      <c r="H297" s="89"/>
      <c r="I297" s="89"/>
      <c r="J297" s="89">
        <v>3000</v>
      </c>
      <c r="K297" s="103"/>
      <c r="L297" s="89"/>
      <c r="M297" s="89"/>
      <c r="N297" s="89"/>
      <c r="O297" s="89"/>
      <c r="P297" s="89"/>
      <c r="Q297" s="89"/>
      <c r="R297" s="89"/>
      <c r="S297" s="89"/>
      <c r="T297" s="103" t="e">
        <f t="shared" si="22"/>
        <v>#N/A</v>
      </c>
      <c r="U297" s="89"/>
      <c r="V297" s="103"/>
      <c r="W297" s="89" t="s">
        <v>37</v>
      </c>
      <c r="X297" s="89"/>
      <c r="Y297" s="103">
        <f t="shared" si="23"/>
        <v>0</v>
      </c>
      <c r="Z297" s="105">
        <v>12</v>
      </c>
      <c r="AA297" s="90">
        <f>('LEDGER LOAD INPUT'!E319)*-1</f>
        <v>0</v>
      </c>
      <c r="AB297" s="108">
        <f t="shared" si="20"/>
        <v>0</v>
      </c>
      <c r="AC297" s="112">
        <f t="shared" si="21"/>
        <v>0</v>
      </c>
    </row>
    <row r="298" spans="1:29">
      <c r="A298" s="89" t="s">
        <v>32</v>
      </c>
      <c r="B298" s="89" t="s">
        <v>32</v>
      </c>
      <c r="C298" s="89" t="s">
        <v>33</v>
      </c>
      <c r="D298" s="89" t="s">
        <v>33</v>
      </c>
      <c r="E298" s="89">
        <v>363000</v>
      </c>
      <c r="F298" s="89"/>
      <c r="G298" s="103" t="e">
        <f t="shared" si="24"/>
        <v>#N/A</v>
      </c>
      <c r="H298" s="89"/>
      <c r="I298" s="89"/>
      <c r="J298" s="89">
        <v>3000</v>
      </c>
      <c r="K298" s="103"/>
      <c r="L298" s="89"/>
      <c r="M298" s="89"/>
      <c r="N298" s="89"/>
      <c r="O298" s="89"/>
      <c r="P298" s="89"/>
      <c r="Q298" s="89"/>
      <c r="R298" s="89"/>
      <c r="S298" s="89"/>
      <c r="T298" s="103" t="e">
        <f t="shared" si="22"/>
        <v>#N/A</v>
      </c>
      <c r="U298" s="89"/>
      <c r="V298" s="103"/>
      <c r="W298" s="89" t="s">
        <v>37</v>
      </c>
      <c r="X298" s="89"/>
      <c r="Y298" s="103">
        <f t="shared" si="23"/>
        <v>0</v>
      </c>
      <c r="Z298" s="105">
        <v>12</v>
      </c>
      <c r="AA298" s="90">
        <f>('LEDGER LOAD INPUT'!E320)*-1</f>
        <v>0</v>
      </c>
      <c r="AB298" s="108">
        <f t="shared" si="20"/>
        <v>0</v>
      </c>
      <c r="AC298" s="112">
        <f t="shared" si="21"/>
        <v>0</v>
      </c>
    </row>
    <row r="299" spans="1:29">
      <c r="A299" s="89" t="s">
        <v>32</v>
      </c>
      <c r="B299" s="89" t="s">
        <v>32</v>
      </c>
      <c r="C299" s="89" t="s">
        <v>33</v>
      </c>
      <c r="D299" s="89" t="s">
        <v>33</v>
      </c>
      <c r="E299" s="89">
        <v>365000</v>
      </c>
      <c r="F299" s="89"/>
      <c r="G299" s="103" t="e">
        <f t="shared" si="24"/>
        <v>#N/A</v>
      </c>
      <c r="H299" s="89"/>
      <c r="I299" s="89"/>
      <c r="J299" s="89">
        <v>3000</v>
      </c>
      <c r="K299" s="103"/>
      <c r="L299" s="89"/>
      <c r="M299" s="89"/>
      <c r="N299" s="89"/>
      <c r="O299" s="89"/>
      <c r="P299" s="89"/>
      <c r="Q299" s="89"/>
      <c r="R299" s="89"/>
      <c r="S299" s="89"/>
      <c r="T299" s="103" t="e">
        <f t="shared" si="22"/>
        <v>#N/A</v>
      </c>
      <c r="U299" s="89"/>
      <c r="V299" s="103"/>
      <c r="W299" s="89" t="s">
        <v>37</v>
      </c>
      <c r="X299" s="89"/>
      <c r="Y299" s="103">
        <f t="shared" si="23"/>
        <v>0</v>
      </c>
      <c r="Z299" s="105">
        <v>12</v>
      </c>
      <c r="AA299" s="90">
        <f>('LEDGER LOAD INPUT'!E321)*-1</f>
        <v>0</v>
      </c>
      <c r="AB299" s="108">
        <f t="shared" si="20"/>
        <v>0</v>
      </c>
      <c r="AC299" s="112">
        <f t="shared" si="21"/>
        <v>0</v>
      </c>
    </row>
    <row r="300" spans="1:29">
      <c r="A300" s="89" t="s">
        <v>32</v>
      </c>
      <c r="B300" s="89" t="s">
        <v>32</v>
      </c>
      <c r="C300" s="89" t="s">
        <v>33</v>
      </c>
      <c r="D300" s="89" t="s">
        <v>33</v>
      </c>
      <c r="E300" s="89">
        <v>366000</v>
      </c>
      <c r="F300" s="89"/>
      <c r="G300" s="103" t="e">
        <f t="shared" si="24"/>
        <v>#N/A</v>
      </c>
      <c r="H300" s="89"/>
      <c r="I300" s="89"/>
      <c r="J300" s="89">
        <v>3000</v>
      </c>
      <c r="K300" s="103"/>
      <c r="L300" s="89"/>
      <c r="M300" s="89"/>
      <c r="N300" s="89"/>
      <c r="O300" s="89"/>
      <c r="P300" s="89"/>
      <c r="Q300" s="89"/>
      <c r="R300" s="89"/>
      <c r="S300" s="89"/>
      <c r="T300" s="103" t="e">
        <f t="shared" si="22"/>
        <v>#N/A</v>
      </c>
      <c r="U300" s="89"/>
      <c r="V300" s="103"/>
      <c r="W300" s="89" t="s">
        <v>37</v>
      </c>
      <c r="X300" s="89"/>
      <c r="Y300" s="103">
        <f t="shared" si="23"/>
        <v>0</v>
      </c>
      <c r="Z300" s="105">
        <v>12</v>
      </c>
      <c r="AA300" s="90">
        <f>('LEDGER LOAD INPUT'!E322)*-1</f>
        <v>0</v>
      </c>
      <c r="AB300" s="108">
        <f t="shared" si="20"/>
        <v>0</v>
      </c>
      <c r="AC300" s="112">
        <f t="shared" si="21"/>
        <v>0</v>
      </c>
    </row>
    <row r="301" spans="1:29">
      <c r="A301" s="89" t="s">
        <v>32</v>
      </c>
      <c r="B301" s="89" t="s">
        <v>32</v>
      </c>
      <c r="C301" s="89" t="s">
        <v>33</v>
      </c>
      <c r="D301" s="89" t="s">
        <v>33</v>
      </c>
      <c r="E301" s="89">
        <v>367000</v>
      </c>
      <c r="F301" s="89"/>
      <c r="G301" s="103" t="e">
        <f t="shared" si="24"/>
        <v>#N/A</v>
      </c>
      <c r="H301" s="89"/>
      <c r="I301" s="89"/>
      <c r="J301" s="89">
        <v>3000</v>
      </c>
      <c r="K301" s="103"/>
      <c r="L301" s="89"/>
      <c r="M301" s="89"/>
      <c r="N301" s="89"/>
      <c r="O301" s="89"/>
      <c r="P301" s="89"/>
      <c r="Q301" s="89"/>
      <c r="R301" s="89"/>
      <c r="S301" s="89"/>
      <c r="T301" s="103" t="e">
        <f t="shared" si="22"/>
        <v>#N/A</v>
      </c>
      <c r="U301" s="89"/>
      <c r="V301" s="103"/>
      <c r="W301" s="89" t="s">
        <v>37</v>
      </c>
      <c r="X301" s="89"/>
      <c r="Y301" s="103">
        <f t="shared" si="23"/>
        <v>0</v>
      </c>
      <c r="Z301" s="105">
        <v>12</v>
      </c>
      <c r="AA301" s="90">
        <f>('LEDGER LOAD INPUT'!E323)*-1</f>
        <v>0</v>
      </c>
      <c r="AB301" s="108">
        <f t="shared" si="20"/>
        <v>0</v>
      </c>
      <c r="AC301" s="112">
        <f t="shared" si="21"/>
        <v>0</v>
      </c>
    </row>
    <row r="302" spans="1:29">
      <c r="A302" s="89" t="s">
        <v>32</v>
      </c>
      <c r="B302" s="89" t="s">
        <v>32</v>
      </c>
      <c r="C302" s="89" t="s">
        <v>33</v>
      </c>
      <c r="D302" s="89" t="s">
        <v>33</v>
      </c>
      <c r="E302" s="89">
        <v>368000</v>
      </c>
      <c r="F302" s="89"/>
      <c r="G302" s="103" t="e">
        <f t="shared" si="24"/>
        <v>#N/A</v>
      </c>
      <c r="H302" s="89"/>
      <c r="I302" s="89"/>
      <c r="J302" s="89">
        <v>3000</v>
      </c>
      <c r="K302" s="103"/>
      <c r="L302" s="89"/>
      <c r="M302" s="89"/>
      <c r="N302" s="89"/>
      <c r="O302" s="89"/>
      <c r="P302" s="89"/>
      <c r="Q302" s="89"/>
      <c r="R302" s="89"/>
      <c r="S302" s="89"/>
      <c r="T302" s="103" t="e">
        <f t="shared" si="22"/>
        <v>#N/A</v>
      </c>
      <c r="U302" s="89"/>
      <c r="V302" s="103"/>
      <c r="W302" s="89" t="s">
        <v>37</v>
      </c>
      <c r="X302" s="89"/>
      <c r="Y302" s="103">
        <f t="shared" si="23"/>
        <v>0</v>
      </c>
      <c r="Z302" s="105">
        <v>12</v>
      </c>
      <c r="AA302" s="90">
        <f>('LEDGER LOAD INPUT'!E324)*-1</f>
        <v>0</v>
      </c>
      <c r="AB302" s="108">
        <f t="shared" si="20"/>
        <v>0</v>
      </c>
      <c r="AC302" s="112">
        <f t="shared" si="21"/>
        <v>0</v>
      </c>
    </row>
    <row r="303" spans="1:29">
      <c r="A303" s="89" t="s">
        <v>32</v>
      </c>
      <c r="B303" s="89" t="s">
        <v>32</v>
      </c>
      <c r="C303" s="89" t="s">
        <v>33</v>
      </c>
      <c r="D303" s="89" t="s">
        <v>33</v>
      </c>
      <c r="E303" s="89">
        <v>371000</v>
      </c>
      <c r="F303" s="89"/>
      <c r="G303" s="103" t="e">
        <f t="shared" si="24"/>
        <v>#N/A</v>
      </c>
      <c r="H303" s="89"/>
      <c r="I303" s="89"/>
      <c r="J303" s="89">
        <v>3000</v>
      </c>
      <c r="K303" s="103"/>
      <c r="L303" s="89"/>
      <c r="M303" s="89"/>
      <c r="N303" s="89"/>
      <c r="O303" s="89"/>
      <c r="P303" s="89"/>
      <c r="Q303" s="89"/>
      <c r="R303" s="89"/>
      <c r="S303" s="89"/>
      <c r="T303" s="103" t="e">
        <f t="shared" si="22"/>
        <v>#N/A</v>
      </c>
      <c r="U303" s="89"/>
      <c r="V303" s="103"/>
      <c r="W303" s="89" t="s">
        <v>37</v>
      </c>
      <c r="X303" s="89"/>
      <c r="Y303" s="103">
        <f t="shared" si="23"/>
        <v>0</v>
      </c>
      <c r="Z303" s="105">
        <v>12</v>
      </c>
      <c r="AA303" s="90">
        <f>('LEDGER LOAD INPUT'!E325)*-1</f>
        <v>0</v>
      </c>
      <c r="AB303" s="108">
        <f t="shared" si="20"/>
        <v>0</v>
      </c>
      <c r="AC303" s="112">
        <f t="shared" si="21"/>
        <v>0</v>
      </c>
    </row>
    <row r="304" spans="1:29">
      <c r="A304" s="89" t="s">
        <v>32</v>
      </c>
      <c r="B304" s="89" t="s">
        <v>32</v>
      </c>
      <c r="C304" s="89" t="s">
        <v>33</v>
      </c>
      <c r="D304" s="89" t="s">
        <v>33</v>
      </c>
      <c r="E304" s="89">
        <v>372000</v>
      </c>
      <c r="F304" s="89"/>
      <c r="G304" s="103" t="e">
        <f t="shared" si="24"/>
        <v>#N/A</v>
      </c>
      <c r="H304" s="89"/>
      <c r="I304" s="89"/>
      <c r="J304" s="89">
        <v>3000</v>
      </c>
      <c r="K304" s="103"/>
      <c r="L304" s="89"/>
      <c r="M304" s="89"/>
      <c r="N304" s="89"/>
      <c r="O304" s="89"/>
      <c r="P304" s="89"/>
      <c r="Q304" s="89"/>
      <c r="R304" s="89"/>
      <c r="S304" s="89"/>
      <c r="T304" s="103" t="e">
        <f t="shared" si="22"/>
        <v>#N/A</v>
      </c>
      <c r="U304" s="89"/>
      <c r="V304" s="103"/>
      <c r="W304" s="89" t="s">
        <v>37</v>
      </c>
      <c r="X304" s="89"/>
      <c r="Y304" s="103">
        <f t="shared" si="23"/>
        <v>0</v>
      </c>
      <c r="Z304" s="105">
        <v>12</v>
      </c>
      <c r="AA304" s="90">
        <f>('LEDGER LOAD INPUT'!E326)*-1</f>
        <v>0</v>
      </c>
      <c r="AB304" s="108">
        <f t="shared" si="20"/>
        <v>0</v>
      </c>
      <c r="AC304" s="112">
        <f t="shared" si="21"/>
        <v>0</v>
      </c>
    </row>
    <row r="305" spans="1:29">
      <c r="A305" s="89" t="s">
        <v>32</v>
      </c>
      <c r="B305" s="89" t="s">
        <v>32</v>
      </c>
      <c r="C305" s="89" t="s">
        <v>33</v>
      </c>
      <c r="D305" s="89" t="s">
        <v>33</v>
      </c>
      <c r="E305" s="89">
        <v>373000</v>
      </c>
      <c r="F305" s="89"/>
      <c r="G305" s="103" t="e">
        <f t="shared" si="24"/>
        <v>#N/A</v>
      </c>
      <c r="H305" s="89"/>
      <c r="I305" s="89"/>
      <c r="J305" s="89">
        <v>3000</v>
      </c>
      <c r="K305" s="103"/>
      <c r="L305" s="89"/>
      <c r="M305" s="89"/>
      <c r="N305" s="89"/>
      <c r="O305" s="89"/>
      <c r="P305" s="89"/>
      <c r="Q305" s="89"/>
      <c r="R305" s="89"/>
      <c r="S305" s="89"/>
      <c r="T305" s="103" t="e">
        <f t="shared" si="22"/>
        <v>#N/A</v>
      </c>
      <c r="U305" s="89"/>
      <c r="V305" s="103"/>
      <c r="W305" s="89" t="s">
        <v>37</v>
      </c>
      <c r="X305" s="89"/>
      <c r="Y305" s="103">
        <f t="shared" si="23"/>
        <v>0</v>
      </c>
      <c r="Z305" s="105">
        <v>12</v>
      </c>
      <c r="AA305" s="90">
        <f>('LEDGER LOAD INPUT'!E327)*-1</f>
        <v>0</v>
      </c>
      <c r="AB305" s="108">
        <f t="shared" si="20"/>
        <v>0</v>
      </c>
      <c r="AC305" s="112">
        <f t="shared" si="21"/>
        <v>0</v>
      </c>
    </row>
    <row r="306" spans="1:29">
      <c r="A306" s="89" t="s">
        <v>32</v>
      </c>
      <c r="B306" s="89" t="s">
        <v>32</v>
      </c>
      <c r="C306" s="89" t="s">
        <v>33</v>
      </c>
      <c r="D306" s="89" t="s">
        <v>33</v>
      </c>
      <c r="E306" s="89">
        <v>381000</v>
      </c>
      <c r="F306" s="89"/>
      <c r="G306" s="103" t="e">
        <f t="shared" si="24"/>
        <v>#N/A</v>
      </c>
      <c r="H306" s="89"/>
      <c r="I306" s="89"/>
      <c r="J306" s="89">
        <v>3000</v>
      </c>
      <c r="K306" s="103"/>
      <c r="L306" s="89"/>
      <c r="M306" s="89"/>
      <c r="N306" s="89"/>
      <c r="O306" s="89"/>
      <c r="P306" s="89"/>
      <c r="Q306" s="89"/>
      <c r="R306" s="89"/>
      <c r="S306" s="89"/>
      <c r="T306" s="103" t="e">
        <f t="shared" si="22"/>
        <v>#N/A</v>
      </c>
      <c r="U306" s="89"/>
      <c r="V306" s="103"/>
      <c r="W306" s="89" t="s">
        <v>37</v>
      </c>
      <c r="X306" s="89"/>
      <c r="Y306" s="103">
        <f t="shared" si="23"/>
        <v>0</v>
      </c>
      <c r="Z306" s="105">
        <v>12</v>
      </c>
      <c r="AA306" s="90">
        <f>('LEDGER LOAD INPUT'!E328)*-1</f>
        <v>0</v>
      </c>
      <c r="AB306" s="108">
        <f t="shared" si="20"/>
        <v>0</v>
      </c>
      <c r="AC306" s="112">
        <f t="shared" si="21"/>
        <v>0</v>
      </c>
    </row>
    <row r="307" spans="1:29">
      <c r="A307" s="89" t="s">
        <v>32</v>
      </c>
      <c r="B307" s="89" t="s">
        <v>32</v>
      </c>
      <c r="C307" s="89" t="s">
        <v>33</v>
      </c>
      <c r="D307" s="89" t="s">
        <v>33</v>
      </c>
      <c r="E307" s="89">
        <v>382000</v>
      </c>
      <c r="F307" s="89"/>
      <c r="G307" s="103" t="e">
        <f t="shared" si="24"/>
        <v>#N/A</v>
      </c>
      <c r="H307" s="89"/>
      <c r="I307" s="89"/>
      <c r="J307" s="89">
        <v>3000</v>
      </c>
      <c r="K307" s="103"/>
      <c r="L307" s="89"/>
      <c r="M307" s="89"/>
      <c r="N307" s="89"/>
      <c r="O307" s="89"/>
      <c r="P307" s="89"/>
      <c r="Q307" s="89"/>
      <c r="R307" s="89"/>
      <c r="S307" s="89"/>
      <c r="T307" s="103" t="e">
        <f t="shared" si="22"/>
        <v>#N/A</v>
      </c>
      <c r="U307" s="89"/>
      <c r="V307" s="103"/>
      <c r="W307" s="89" t="s">
        <v>37</v>
      </c>
      <c r="X307" s="89"/>
      <c r="Y307" s="103">
        <f t="shared" si="23"/>
        <v>0</v>
      </c>
      <c r="Z307" s="105">
        <v>12</v>
      </c>
      <c r="AA307" s="90">
        <f>('LEDGER LOAD INPUT'!E329)*-1</f>
        <v>0</v>
      </c>
      <c r="AB307" s="108">
        <f t="shared" si="20"/>
        <v>0</v>
      </c>
      <c r="AC307" s="112">
        <f t="shared" si="21"/>
        <v>0</v>
      </c>
    </row>
    <row r="308" spans="1:29">
      <c r="A308" s="89" t="s">
        <v>32</v>
      </c>
      <c r="B308" s="89" t="s">
        <v>32</v>
      </c>
      <c r="C308" s="89" t="s">
        <v>33</v>
      </c>
      <c r="D308" s="89" t="s">
        <v>33</v>
      </c>
      <c r="E308" s="89">
        <v>383000</v>
      </c>
      <c r="F308" s="89"/>
      <c r="G308" s="103" t="e">
        <f t="shared" si="24"/>
        <v>#N/A</v>
      </c>
      <c r="H308" s="89"/>
      <c r="I308" s="89"/>
      <c r="J308" s="89">
        <v>3000</v>
      </c>
      <c r="K308" s="103"/>
      <c r="L308" s="89"/>
      <c r="M308" s="89"/>
      <c r="N308" s="89"/>
      <c r="O308" s="89"/>
      <c r="P308" s="89"/>
      <c r="Q308" s="89"/>
      <c r="R308" s="89"/>
      <c r="S308" s="89"/>
      <c r="T308" s="103" t="e">
        <f t="shared" si="22"/>
        <v>#N/A</v>
      </c>
      <c r="U308" s="89"/>
      <c r="V308" s="103"/>
      <c r="W308" s="89" t="s">
        <v>37</v>
      </c>
      <c r="X308" s="89"/>
      <c r="Y308" s="103">
        <f t="shared" si="23"/>
        <v>0</v>
      </c>
      <c r="Z308" s="105">
        <v>12</v>
      </c>
      <c r="AA308" s="90">
        <f>('LEDGER LOAD INPUT'!E330)*-1</f>
        <v>0</v>
      </c>
      <c r="AB308" s="108">
        <f t="shared" si="20"/>
        <v>0</v>
      </c>
      <c r="AC308" s="112">
        <f t="shared" si="21"/>
        <v>0</v>
      </c>
    </row>
    <row r="309" spans="1:29">
      <c r="A309" s="89" t="s">
        <v>32</v>
      </c>
      <c r="B309" s="89" t="s">
        <v>32</v>
      </c>
      <c r="C309" s="89" t="s">
        <v>33</v>
      </c>
      <c r="D309" s="89" t="s">
        <v>33</v>
      </c>
      <c r="E309" s="89">
        <v>384000</v>
      </c>
      <c r="F309" s="89"/>
      <c r="G309" s="103" t="e">
        <f t="shared" si="24"/>
        <v>#N/A</v>
      </c>
      <c r="H309" s="89"/>
      <c r="I309" s="89"/>
      <c r="J309" s="89">
        <v>3000</v>
      </c>
      <c r="K309" s="103"/>
      <c r="L309" s="89"/>
      <c r="M309" s="89"/>
      <c r="N309" s="89"/>
      <c r="O309" s="89"/>
      <c r="P309" s="89"/>
      <c r="Q309" s="89"/>
      <c r="R309" s="89"/>
      <c r="S309" s="89"/>
      <c r="T309" s="103" t="e">
        <f t="shared" si="22"/>
        <v>#N/A</v>
      </c>
      <c r="U309" s="89"/>
      <c r="V309" s="103"/>
      <c r="W309" s="89" t="s">
        <v>37</v>
      </c>
      <c r="X309" s="89"/>
      <c r="Y309" s="103">
        <f t="shared" si="23"/>
        <v>0</v>
      </c>
      <c r="Z309" s="105">
        <v>12</v>
      </c>
      <c r="AA309" s="90">
        <f>('LEDGER LOAD INPUT'!E331)*-1</f>
        <v>0</v>
      </c>
      <c r="AB309" s="108">
        <f t="shared" si="20"/>
        <v>0</v>
      </c>
      <c r="AC309" s="112">
        <f t="shared" si="21"/>
        <v>0</v>
      </c>
    </row>
    <row r="310" spans="1:29">
      <c r="A310" s="89" t="s">
        <v>32</v>
      </c>
      <c r="B310" s="89" t="s">
        <v>32</v>
      </c>
      <c r="C310" s="89" t="s">
        <v>33</v>
      </c>
      <c r="D310" s="89" t="s">
        <v>33</v>
      </c>
      <c r="E310" s="89">
        <v>385000</v>
      </c>
      <c r="F310" s="89"/>
      <c r="G310" s="103" t="e">
        <f t="shared" si="24"/>
        <v>#N/A</v>
      </c>
      <c r="H310" s="89"/>
      <c r="I310" s="89"/>
      <c r="J310" s="89">
        <v>3000</v>
      </c>
      <c r="K310" s="103"/>
      <c r="L310" s="89"/>
      <c r="M310" s="89"/>
      <c r="N310" s="89"/>
      <c r="O310" s="89"/>
      <c r="P310" s="89"/>
      <c r="Q310" s="89"/>
      <c r="R310" s="89"/>
      <c r="S310" s="89"/>
      <c r="T310" s="103" t="e">
        <f t="shared" si="22"/>
        <v>#N/A</v>
      </c>
      <c r="U310" s="89"/>
      <c r="V310" s="103"/>
      <c r="W310" s="89" t="s">
        <v>37</v>
      </c>
      <c r="X310" s="89"/>
      <c r="Y310" s="103">
        <f t="shared" si="23"/>
        <v>0</v>
      </c>
      <c r="Z310" s="105">
        <v>12</v>
      </c>
      <c r="AA310" s="90">
        <f>('LEDGER LOAD INPUT'!E332)*-1</f>
        <v>0</v>
      </c>
      <c r="AB310" s="108">
        <f t="shared" si="20"/>
        <v>0</v>
      </c>
      <c r="AC310" s="112">
        <f t="shared" si="21"/>
        <v>0</v>
      </c>
    </row>
    <row r="311" spans="1:29">
      <c r="A311" s="89" t="s">
        <v>32</v>
      </c>
      <c r="B311" s="89" t="s">
        <v>32</v>
      </c>
      <c r="C311" s="89" t="s">
        <v>33</v>
      </c>
      <c r="D311" s="89" t="s">
        <v>33</v>
      </c>
      <c r="E311" s="89">
        <v>391000</v>
      </c>
      <c r="F311" s="89"/>
      <c r="G311" s="103" t="e">
        <f t="shared" si="24"/>
        <v>#N/A</v>
      </c>
      <c r="H311" s="89"/>
      <c r="I311" s="89"/>
      <c r="J311" s="89">
        <v>3000</v>
      </c>
      <c r="K311" s="103"/>
      <c r="L311" s="89"/>
      <c r="M311" s="89"/>
      <c r="N311" s="89"/>
      <c r="O311" s="89"/>
      <c r="P311" s="89"/>
      <c r="Q311" s="89"/>
      <c r="R311" s="89"/>
      <c r="S311" s="89"/>
      <c r="T311" s="103" t="e">
        <f t="shared" si="22"/>
        <v>#N/A</v>
      </c>
      <c r="U311" s="89"/>
      <c r="V311" s="103"/>
      <c r="W311" s="89" t="s">
        <v>37</v>
      </c>
      <c r="X311" s="89"/>
      <c r="Y311" s="103">
        <f t="shared" si="23"/>
        <v>0</v>
      </c>
      <c r="Z311" s="105">
        <v>12</v>
      </c>
      <c r="AA311" s="90">
        <f>('LEDGER LOAD INPUT'!E333)*-1</f>
        <v>0</v>
      </c>
      <c r="AB311" s="108">
        <f t="shared" si="20"/>
        <v>0</v>
      </c>
      <c r="AC311" s="112">
        <f t="shared" si="21"/>
        <v>0</v>
      </c>
    </row>
    <row r="312" spans="1:29">
      <c r="A312" s="89" t="s">
        <v>32</v>
      </c>
      <c r="B312" s="89" t="s">
        <v>32</v>
      </c>
      <c r="C312" s="89" t="s">
        <v>33</v>
      </c>
      <c r="D312" s="89" t="s">
        <v>33</v>
      </c>
      <c r="E312" s="89">
        <v>392000</v>
      </c>
      <c r="F312" s="89"/>
      <c r="G312" s="103" t="e">
        <f t="shared" si="24"/>
        <v>#N/A</v>
      </c>
      <c r="H312" s="89"/>
      <c r="I312" s="89"/>
      <c r="J312" s="89">
        <v>3000</v>
      </c>
      <c r="K312" s="103"/>
      <c r="L312" s="89"/>
      <c r="M312" s="89"/>
      <c r="N312" s="89"/>
      <c r="O312" s="89"/>
      <c r="P312" s="89"/>
      <c r="Q312" s="89"/>
      <c r="R312" s="89"/>
      <c r="S312" s="89"/>
      <c r="T312" s="103" t="e">
        <f t="shared" si="22"/>
        <v>#N/A</v>
      </c>
      <c r="U312" s="89"/>
      <c r="V312" s="103"/>
      <c r="W312" s="89" t="s">
        <v>37</v>
      </c>
      <c r="X312" s="89"/>
      <c r="Y312" s="103">
        <f t="shared" si="23"/>
        <v>0</v>
      </c>
      <c r="Z312" s="105">
        <v>12</v>
      </c>
      <c r="AA312" s="90">
        <f>('LEDGER LOAD INPUT'!E334)*-1</f>
        <v>0</v>
      </c>
      <c r="AB312" s="108">
        <f t="shared" si="20"/>
        <v>0</v>
      </c>
      <c r="AC312" s="112">
        <f t="shared" si="21"/>
        <v>0</v>
      </c>
    </row>
    <row r="313" spans="1:29">
      <c r="A313" s="89" t="s">
        <v>32</v>
      </c>
      <c r="B313" s="89" t="s">
        <v>32</v>
      </c>
      <c r="C313" s="89" t="s">
        <v>33</v>
      </c>
      <c r="D313" s="89" t="s">
        <v>33</v>
      </c>
      <c r="E313" s="89">
        <v>393000</v>
      </c>
      <c r="F313" s="89"/>
      <c r="G313" s="103" t="e">
        <f t="shared" si="24"/>
        <v>#N/A</v>
      </c>
      <c r="H313" s="89"/>
      <c r="I313" s="89"/>
      <c r="J313" s="89">
        <v>3000</v>
      </c>
      <c r="K313" s="103"/>
      <c r="L313" s="89"/>
      <c r="M313" s="89"/>
      <c r="N313" s="89"/>
      <c r="O313" s="89"/>
      <c r="P313" s="89"/>
      <c r="Q313" s="89"/>
      <c r="R313" s="89"/>
      <c r="S313" s="89"/>
      <c r="T313" s="103" t="e">
        <f t="shared" si="22"/>
        <v>#N/A</v>
      </c>
      <c r="U313" s="89"/>
      <c r="V313" s="103"/>
      <c r="W313" s="89" t="s">
        <v>37</v>
      </c>
      <c r="X313" s="89"/>
      <c r="Y313" s="103">
        <f t="shared" si="23"/>
        <v>0</v>
      </c>
      <c r="Z313" s="105">
        <v>12</v>
      </c>
      <c r="AA313" s="90">
        <f>('LEDGER LOAD INPUT'!E335)*-1</f>
        <v>0</v>
      </c>
      <c r="AB313" s="108">
        <f t="shared" si="20"/>
        <v>0</v>
      </c>
      <c r="AC313" s="112">
        <f t="shared" si="21"/>
        <v>0</v>
      </c>
    </row>
    <row r="314" spans="1:29">
      <c r="A314" s="89" t="s">
        <v>32</v>
      </c>
      <c r="B314" s="89" t="s">
        <v>32</v>
      </c>
      <c r="C314" s="89" t="s">
        <v>33</v>
      </c>
      <c r="D314" s="89" t="s">
        <v>33</v>
      </c>
      <c r="E314" s="89">
        <v>394000</v>
      </c>
      <c r="F314" s="89"/>
      <c r="G314" s="103" t="e">
        <f t="shared" si="24"/>
        <v>#N/A</v>
      </c>
      <c r="H314" s="89"/>
      <c r="I314" s="89"/>
      <c r="J314" s="89">
        <v>3000</v>
      </c>
      <c r="K314" s="103"/>
      <c r="L314" s="89"/>
      <c r="M314" s="89"/>
      <c r="N314" s="89"/>
      <c r="O314" s="89"/>
      <c r="P314" s="89"/>
      <c r="Q314" s="89"/>
      <c r="R314" s="89"/>
      <c r="S314" s="89"/>
      <c r="T314" s="103" t="e">
        <f t="shared" si="22"/>
        <v>#N/A</v>
      </c>
      <c r="U314" s="89"/>
      <c r="V314" s="103"/>
      <c r="W314" s="89" t="s">
        <v>37</v>
      </c>
      <c r="X314" s="89"/>
      <c r="Y314" s="103">
        <f t="shared" si="23"/>
        <v>0</v>
      </c>
      <c r="Z314" s="105">
        <v>12</v>
      </c>
      <c r="AA314" s="90">
        <f>('LEDGER LOAD INPUT'!E336)*-1</f>
        <v>0</v>
      </c>
      <c r="AB314" s="108">
        <f t="shared" si="20"/>
        <v>0</v>
      </c>
      <c r="AC314" s="112">
        <f t="shared" si="21"/>
        <v>0</v>
      </c>
    </row>
    <row r="315" spans="1:29">
      <c r="A315" s="89" t="s">
        <v>32</v>
      </c>
      <c r="B315" s="89" t="s">
        <v>32</v>
      </c>
      <c r="C315" s="89" t="s">
        <v>33</v>
      </c>
      <c r="D315" s="89" t="s">
        <v>33</v>
      </c>
      <c r="E315" s="89">
        <v>395000</v>
      </c>
      <c r="F315" s="89"/>
      <c r="G315" s="103" t="e">
        <f t="shared" si="24"/>
        <v>#N/A</v>
      </c>
      <c r="H315" s="89"/>
      <c r="I315" s="89"/>
      <c r="J315" s="89">
        <v>3000</v>
      </c>
      <c r="K315" s="103"/>
      <c r="L315" s="89"/>
      <c r="M315" s="89"/>
      <c r="N315" s="89"/>
      <c r="O315" s="89"/>
      <c r="P315" s="89"/>
      <c r="Q315" s="89"/>
      <c r="R315" s="89"/>
      <c r="S315" s="89"/>
      <c r="T315" s="103" t="e">
        <f t="shared" si="22"/>
        <v>#N/A</v>
      </c>
      <c r="U315" s="89"/>
      <c r="V315" s="103"/>
      <c r="W315" s="89" t="s">
        <v>37</v>
      </c>
      <c r="X315" s="89"/>
      <c r="Y315" s="103">
        <f t="shared" si="23"/>
        <v>0</v>
      </c>
      <c r="Z315" s="105">
        <v>12</v>
      </c>
      <c r="AA315" s="90">
        <f>('LEDGER LOAD INPUT'!E337)*-1</f>
        <v>0</v>
      </c>
      <c r="AB315" s="108">
        <f t="shared" si="20"/>
        <v>0</v>
      </c>
      <c r="AC315" s="112">
        <f t="shared" si="21"/>
        <v>0</v>
      </c>
    </row>
    <row r="316" spans="1:29">
      <c r="A316" s="89" t="s">
        <v>32</v>
      </c>
      <c r="B316" s="89" t="s">
        <v>32</v>
      </c>
      <c r="C316" s="89" t="s">
        <v>33</v>
      </c>
      <c r="D316" s="89" t="s">
        <v>33</v>
      </c>
      <c r="E316" s="89">
        <v>396000</v>
      </c>
      <c r="F316" s="89"/>
      <c r="G316" s="103" t="e">
        <f t="shared" si="24"/>
        <v>#N/A</v>
      </c>
      <c r="H316" s="89"/>
      <c r="I316" s="89"/>
      <c r="J316" s="89">
        <v>3000</v>
      </c>
      <c r="K316" s="103"/>
      <c r="L316" s="89"/>
      <c r="M316" s="89"/>
      <c r="N316" s="89"/>
      <c r="O316" s="89"/>
      <c r="P316" s="89"/>
      <c r="Q316" s="89"/>
      <c r="R316" s="89"/>
      <c r="S316" s="89"/>
      <c r="T316" s="103" t="e">
        <f t="shared" si="22"/>
        <v>#N/A</v>
      </c>
      <c r="U316" s="89"/>
      <c r="V316" s="103"/>
      <c r="W316" s="89" t="s">
        <v>37</v>
      </c>
      <c r="X316" s="89"/>
      <c r="Y316" s="103">
        <f t="shared" si="23"/>
        <v>0</v>
      </c>
      <c r="Z316" s="105">
        <v>12</v>
      </c>
      <c r="AA316" s="90">
        <f>('LEDGER LOAD INPUT'!E338)*-1</f>
        <v>0</v>
      </c>
      <c r="AB316" s="108">
        <f t="shared" si="20"/>
        <v>0</v>
      </c>
      <c r="AC316" s="112">
        <f t="shared" si="21"/>
        <v>0</v>
      </c>
    </row>
    <row r="317" spans="1:29">
      <c r="A317" s="89" t="s">
        <v>32</v>
      </c>
      <c r="B317" s="89" t="s">
        <v>32</v>
      </c>
      <c r="C317" s="89" t="s">
        <v>33</v>
      </c>
      <c r="D317" s="89" t="s">
        <v>33</v>
      </c>
      <c r="E317" s="89">
        <v>397000</v>
      </c>
      <c r="F317" s="89"/>
      <c r="G317" s="103" t="e">
        <f t="shared" si="24"/>
        <v>#N/A</v>
      </c>
      <c r="H317" s="89"/>
      <c r="I317" s="89"/>
      <c r="J317" s="89">
        <v>3000</v>
      </c>
      <c r="K317" s="103"/>
      <c r="L317" s="89"/>
      <c r="M317" s="89"/>
      <c r="N317" s="89"/>
      <c r="O317" s="89"/>
      <c r="P317" s="89"/>
      <c r="Q317" s="89"/>
      <c r="R317" s="89"/>
      <c r="S317" s="89"/>
      <c r="T317" s="103" t="e">
        <f t="shared" si="22"/>
        <v>#N/A</v>
      </c>
      <c r="U317" s="89"/>
      <c r="V317" s="103"/>
      <c r="W317" s="89" t="s">
        <v>37</v>
      </c>
      <c r="X317" s="89"/>
      <c r="Y317" s="103">
        <f t="shared" si="23"/>
        <v>0</v>
      </c>
      <c r="Z317" s="105">
        <v>12</v>
      </c>
      <c r="AA317" s="90">
        <f>('LEDGER LOAD INPUT'!E339)*-1</f>
        <v>0</v>
      </c>
      <c r="AB317" s="108">
        <f t="shared" si="20"/>
        <v>0</v>
      </c>
      <c r="AC317" s="112">
        <f t="shared" si="21"/>
        <v>0</v>
      </c>
    </row>
    <row r="318" spans="1:29">
      <c r="A318" s="89" t="s">
        <v>32</v>
      </c>
      <c r="B318" s="89" t="s">
        <v>32</v>
      </c>
      <c r="C318" s="89" t="s">
        <v>33</v>
      </c>
      <c r="D318" s="89" t="s">
        <v>33</v>
      </c>
      <c r="E318" s="89">
        <v>410000</v>
      </c>
      <c r="F318" s="89"/>
      <c r="G318" s="103" t="e">
        <f t="shared" si="24"/>
        <v>#N/A</v>
      </c>
      <c r="H318" s="89"/>
      <c r="I318" s="89"/>
      <c r="J318" s="89">
        <v>3000</v>
      </c>
      <c r="K318" s="103"/>
      <c r="L318" s="89"/>
      <c r="M318" s="89"/>
      <c r="N318" s="89"/>
      <c r="O318" s="89"/>
      <c r="P318" s="89"/>
      <c r="Q318" s="89">
        <v>100</v>
      </c>
      <c r="R318" s="89"/>
      <c r="S318" s="89"/>
      <c r="T318" s="103" t="e">
        <f t="shared" si="22"/>
        <v>#N/A</v>
      </c>
      <c r="U318" s="89"/>
      <c r="V318" s="103"/>
      <c r="W318" s="89" t="s">
        <v>37</v>
      </c>
      <c r="X318" s="89"/>
      <c r="Y318" s="103">
        <f t="shared" si="23"/>
        <v>0</v>
      </c>
      <c r="Z318" s="105">
        <v>12</v>
      </c>
      <c r="AA318" s="90">
        <f>'LEDGER LOAD INPUT'!E341</f>
        <v>0</v>
      </c>
      <c r="AB318" s="108">
        <f t="shared" si="20"/>
        <v>0</v>
      </c>
      <c r="AC318" s="112">
        <f t="shared" si="21"/>
        <v>0</v>
      </c>
    </row>
    <row r="319" spans="1:29">
      <c r="A319" s="89" t="s">
        <v>32</v>
      </c>
      <c r="B319" s="89" t="s">
        <v>32</v>
      </c>
      <c r="C319" s="89" t="s">
        <v>33</v>
      </c>
      <c r="D319" s="89" t="s">
        <v>33</v>
      </c>
      <c r="E319" s="89">
        <v>410000</v>
      </c>
      <c r="F319" s="89"/>
      <c r="G319" s="103" t="e">
        <f t="shared" si="24"/>
        <v>#N/A</v>
      </c>
      <c r="H319" s="89"/>
      <c r="I319" s="89"/>
      <c r="J319" s="89">
        <v>3000</v>
      </c>
      <c r="K319" s="103"/>
      <c r="L319" s="89"/>
      <c r="M319" s="89"/>
      <c r="N319" s="89"/>
      <c r="O319" s="89"/>
      <c r="P319" s="89"/>
      <c r="Q319" s="89" t="s">
        <v>38</v>
      </c>
      <c r="R319" s="89"/>
      <c r="S319" s="89"/>
      <c r="T319" s="103" t="e">
        <f t="shared" si="22"/>
        <v>#N/A</v>
      </c>
      <c r="U319" s="89"/>
      <c r="V319" s="103"/>
      <c r="W319" s="89" t="s">
        <v>37</v>
      </c>
      <c r="X319" s="89"/>
      <c r="Y319" s="103">
        <f t="shared" si="23"/>
        <v>0</v>
      </c>
      <c r="Z319" s="105">
        <v>12</v>
      </c>
      <c r="AA319" s="90">
        <f>'LEDGER LOAD INPUT'!E342</f>
        <v>0</v>
      </c>
      <c r="AB319" s="108">
        <f t="shared" si="20"/>
        <v>0</v>
      </c>
      <c r="AC319" s="112">
        <f t="shared" si="21"/>
        <v>0</v>
      </c>
    </row>
    <row r="320" spans="1:29">
      <c r="A320" s="89" t="s">
        <v>32</v>
      </c>
      <c r="B320" s="89" t="s">
        <v>32</v>
      </c>
      <c r="C320" s="89" t="s">
        <v>33</v>
      </c>
      <c r="D320" s="89" t="s">
        <v>33</v>
      </c>
      <c r="E320" s="89">
        <v>410000</v>
      </c>
      <c r="F320" s="89"/>
      <c r="G320" s="103" t="e">
        <f t="shared" si="24"/>
        <v>#N/A</v>
      </c>
      <c r="H320" s="89"/>
      <c r="I320" s="89"/>
      <c r="J320" s="89">
        <v>3000</v>
      </c>
      <c r="K320" s="103"/>
      <c r="L320" s="89"/>
      <c r="M320" s="89"/>
      <c r="N320" s="89"/>
      <c r="O320" s="89"/>
      <c r="P320" s="89"/>
      <c r="Q320" s="89">
        <v>610</v>
      </c>
      <c r="R320" s="89"/>
      <c r="S320" s="89"/>
      <c r="T320" s="103" t="e">
        <f t="shared" si="22"/>
        <v>#N/A</v>
      </c>
      <c r="U320" s="89"/>
      <c r="V320" s="103"/>
      <c r="W320" s="89" t="s">
        <v>37</v>
      </c>
      <c r="X320" s="89"/>
      <c r="Y320" s="103">
        <f t="shared" si="23"/>
        <v>0</v>
      </c>
      <c r="Z320" s="105">
        <v>12</v>
      </c>
      <c r="AA320" s="90">
        <f>'LEDGER LOAD INPUT'!E343</f>
        <v>0</v>
      </c>
      <c r="AB320" s="108">
        <f t="shared" ref="AB320:AB383" si="26">AA320</f>
        <v>0</v>
      </c>
      <c r="AC320" s="112">
        <f t="shared" ref="AC320:AC383" si="27">AA320</f>
        <v>0</v>
      </c>
    </row>
    <row r="321" spans="1:29">
      <c r="A321" s="89" t="s">
        <v>32</v>
      </c>
      <c r="B321" s="89" t="s">
        <v>32</v>
      </c>
      <c r="C321" s="89" t="s">
        <v>33</v>
      </c>
      <c r="D321" s="89" t="s">
        <v>33</v>
      </c>
      <c r="E321" s="89">
        <v>410000</v>
      </c>
      <c r="F321" s="89"/>
      <c r="G321" s="103" t="e">
        <f t="shared" si="24"/>
        <v>#N/A</v>
      </c>
      <c r="H321" s="89"/>
      <c r="I321" s="89"/>
      <c r="J321" s="89">
        <v>3000</v>
      </c>
      <c r="K321" s="103"/>
      <c r="L321" s="89"/>
      <c r="M321" s="89"/>
      <c r="N321" s="89"/>
      <c r="O321" s="89"/>
      <c r="P321" s="89"/>
      <c r="Q321" s="89">
        <v>620</v>
      </c>
      <c r="R321" s="89"/>
      <c r="S321" s="89"/>
      <c r="T321" s="103" t="e">
        <f t="shared" si="22"/>
        <v>#N/A</v>
      </c>
      <c r="U321" s="89"/>
      <c r="V321" s="103"/>
      <c r="W321" s="89" t="s">
        <v>37</v>
      </c>
      <c r="X321" s="89"/>
      <c r="Y321" s="103">
        <f t="shared" si="23"/>
        <v>0</v>
      </c>
      <c r="Z321" s="105">
        <v>12</v>
      </c>
      <c r="AA321" s="90">
        <f>'LEDGER LOAD INPUT'!E344</f>
        <v>0</v>
      </c>
      <c r="AB321" s="108">
        <f t="shared" si="26"/>
        <v>0</v>
      </c>
      <c r="AC321" s="112">
        <f t="shared" si="27"/>
        <v>0</v>
      </c>
    </row>
    <row r="322" spans="1:29">
      <c r="A322" s="89" t="s">
        <v>32</v>
      </c>
      <c r="B322" s="89" t="s">
        <v>32</v>
      </c>
      <c r="C322" s="89" t="s">
        <v>33</v>
      </c>
      <c r="D322" s="89" t="s">
        <v>33</v>
      </c>
      <c r="E322" s="89">
        <v>410000</v>
      </c>
      <c r="F322" s="89"/>
      <c r="G322" s="103" t="e">
        <f t="shared" si="24"/>
        <v>#N/A</v>
      </c>
      <c r="H322" s="89"/>
      <c r="I322" s="89"/>
      <c r="J322" s="89">
        <v>3000</v>
      </c>
      <c r="K322" s="103"/>
      <c r="L322" s="89"/>
      <c r="M322" s="89"/>
      <c r="N322" s="89"/>
      <c r="O322" s="89"/>
      <c r="P322" s="89"/>
      <c r="Q322" s="89">
        <v>900</v>
      </c>
      <c r="R322" s="89"/>
      <c r="S322" s="89"/>
      <c r="T322" s="103" t="e">
        <f t="shared" si="22"/>
        <v>#N/A</v>
      </c>
      <c r="U322" s="89"/>
      <c r="V322" s="103"/>
      <c r="W322" s="89" t="s">
        <v>37</v>
      </c>
      <c r="X322" s="89"/>
      <c r="Y322" s="103">
        <f t="shared" si="23"/>
        <v>0</v>
      </c>
      <c r="Z322" s="105">
        <v>12</v>
      </c>
      <c r="AA322" s="90">
        <f>'LEDGER LOAD INPUT'!E345</f>
        <v>0</v>
      </c>
      <c r="AB322" s="108">
        <f t="shared" si="26"/>
        <v>0</v>
      </c>
      <c r="AC322" s="112">
        <f t="shared" si="27"/>
        <v>0</v>
      </c>
    </row>
    <row r="323" spans="1:29">
      <c r="A323" s="89" t="s">
        <v>32</v>
      </c>
      <c r="B323" s="89" t="s">
        <v>32</v>
      </c>
      <c r="C323" s="89" t="s">
        <v>33</v>
      </c>
      <c r="D323" s="89" t="s">
        <v>33</v>
      </c>
      <c r="E323" s="89">
        <v>420000</v>
      </c>
      <c r="F323" s="89"/>
      <c r="G323" s="103" t="e">
        <f t="shared" si="24"/>
        <v>#N/A</v>
      </c>
      <c r="H323" s="89"/>
      <c r="I323" s="89"/>
      <c r="J323" s="89">
        <v>3000</v>
      </c>
      <c r="K323" s="103"/>
      <c r="L323" s="89"/>
      <c r="M323" s="89"/>
      <c r="N323" s="89"/>
      <c r="O323" s="89"/>
      <c r="P323" s="89"/>
      <c r="Q323" s="89">
        <v>100</v>
      </c>
      <c r="R323" s="89"/>
      <c r="S323" s="89"/>
      <c r="T323" s="103" t="e">
        <f t="shared" si="22"/>
        <v>#N/A</v>
      </c>
      <c r="U323" s="89"/>
      <c r="V323" s="103"/>
      <c r="W323" s="89" t="s">
        <v>37</v>
      </c>
      <c r="X323" s="89"/>
      <c r="Y323" s="103">
        <f t="shared" si="23"/>
        <v>0</v>
      </c>
      <c r="Z323" s="105">
        <v>12</v>
      </c>
      <c r="AA323" s="90">
        <f>'LEDGER LOAD INPUT'!E346</f>
        <v>0</v>
      </c>
      <c r="AB323" s="108">
        <f t="shared" si="26"/>
        <v>0</v>
      </c>
      <c r="AC323" s="112">
        <f t="shared" si="27"/>
        <v>0</v>
      </c>
    </row>
    <row r="324" spans="1:29">
      <c r="A324" s="89" t="s">
        <v>32</v>
      </c>
      <c r="B324" s="89" t="s">
        <v>32</v>
      </c>
      <c r="C324" s="89" t="s">
        <v>33</v>
      </c>
      <c r="D324" s="89" t="s">
        <v>33</v>
      </c>
      <c r="E324" s="89">
        <v>420000</v>
      </c>
      <c r="F324" s="89"/>
      <c r="G324" s="103" t="e">
        <f t="shared" si="24"/>
        <v>#N/A</v>
      </c>
      <c r="H324" s="89"/>
      <c r="I324" s="89"/>
      <c r="J324" s="89">
        <v>3000</v>
      </c>
      <c r="K324" s="103"/>
      <c r="L324" s="89"/>
      <c r="M324" s="89"/>
      <c r="N324" s="89"/>
      <c r="O324" s="89"/>
      <c r="P324" s="89"/>
      <c r="Q324" s="89" t="s">
        <v>38</v>
      </c>
      <c r="R324" s="89"/>
      <c r="S324" s="89"/>
      <c r="T324" s="103" t="e">
        <f t="shared" si="22"/>
        <v>#N/A</v>
      </c>
      <c r="U324" s="89"/>
      <c r="V324" s="103"/>
      <c r="W324" s="89" t="s">
        <v>37</v>
      </c>
      <c r="X324" s="89"/>
      <c r="Y324" s="103">
        <f t="shared" si="23"/>
        <v>0</v>
      </c>
      <c r="Z324" s="105">
        <v>12</v>
      </c>
      <c r="AA324" s="90">
        <f>'LEDGER LOAD INPUT'!E347</f>
        <v>0</v>
      </c>
      <c r="AB324" s="108">
        <f t="shared" si="26"/>
        <v>0</v>
      </c>
      <c r="AC324" s="112">
        <f t="shared" si="27"/>
        <v>0</v>
      </c>
    </row>
    <row r="325" spans="1:29">
      <c r="A325" s="89" t="s">
        <v>32</v>
      </c>
      <c r="B325" s="89" t="s">
        <v>32</v>
      </c>
      <c r="C325" s="89" t="s">
        <v>33</v>
      </c>
      <c r="D325" s="89" t="s">
        <v>33</v>
      </c>
      <c r="E325" s="89">
        <v>420000</v>
      </c>
      <c r="F325" s="89"/>
      <c r="G325" s="103" t="e">
        <f t="shared" si="24"/>
        <v>#N/A</v>
      </c>
      <c r="H325" s="89"/>
      <c r="I325" s="89"/>
      <c r="J325" s="89">
        <v>3000</v>
      </c>
      <c r="K325" s="103"/>
      <c r="L325" s="89"/>
      <c r="M325" s="89"/>
      <c r="N325" s="89"/>
      <c r="O325" s="89"/>
      <c r="P325" s="89"/>
      <c r="Q325" s="89">
        <v>610</v>
      </c>
      <c r="R325" s="89"/>
      <c r="S325" s="89"/>
      <c r="T325" s="103" t="e">
        <f t="shared" si="22"/>
        <v>#N/A</v>
      </c>
      <c r="U325" s="89"/>
      <c r="V325" s="103"/>
      <c r="W325" s="89" t="s">
        <v>37</v>
      </c>
      <c r="X325" s="89"/>
      <c r="Y325" s="103">
        <f t="shared" si="23"/>
        <v>0</v>
      </c>
      <c r="Z325" s="105">
        <v>12</v>
      </c>
      <c r="AA325" s="90">
        <f>'LEDGER LOAD INPUT'!E348</f>
        <v>0</v>
      </c>
      <c r="AB325" s="108">
        <f t="shared" si="26"/>
        <v>0</v>
      </c>
      <c r="AC325" s="112">
        <f t="shared" si="27"/>
        <v>0</v>
      </c>
    </row>
    <row r="326" spans="1:29">
      <c r="A326" s="89" t="s">
        <v>32</v>
      </c>
      <c r="B326" s="89" t="s">
        <v>32</v>
      </c>
      <c r="C326" s="89" t="s">
        <v>33</v>
      </c>
      <c r="D326" s="89" t="s">
        <v>33</v>
      </c>
      <c r="E326" s="89">
        <v>420000</v>
      </c>
      <c r="F326" s="89"/>
      <c r="G326" s="103" t="e">
        <f t="shared" si="24"/>
        <v>#N/A</v>
      </c>
      <c r="H326" s="89"/>
      <c r="I326" s="89"/>
      <c r="J326" s="89">
        <v>3000</v>
      </c>
      <c r="K326" s="103"/>
      <c r="L326" s="89"/>
      <c r="M326" s="89"/>
      <c r="N326" s="89"/>
      <c r="O326" s="89"/>
      <c r="P326" s="89"/>
      <c r="Q326" s="89">
        <v>620</v>
      </c>
      <c r="R326" s="89"/>
      <c r="S326" s="89"/>
      <c r="T326" s="103" t="e">
        <f t="shared" si="22"/>
        <v>#N/A</v>
      </c>
      <c r="U326" s="89"/>
      <c r="V326" s="103"/>
      <c r="W326" s="89" t="s">
        <v>37</v>
      </c>
      <c r="X326" s="89"/>
      <c r="Y326" s="103">
        <f t="shared" si="23"/>
        <v>0</v>
      </c>
      <c r="Z326" s="105">
        <v>12</v>
      </c>
      <c r="AA326" s="90">
        <f>'LEDGER LOAD INPUT'!E349</f>
        <v>0</v>
      </c>
      <c r="AB326" s="108">
        <f t="shared" si="26"/>
        <v>0</v>
      </c>
      <c r="AC326" s="112">
        <f t="shared" si="27"/>
        <v>0</v>
      </c>
    </row>
    <row r="327" spans="1:29">
      <c r="A327" s="89" t="s">
        <v>32</v>
      </c>
      <c r="B327" s="89" t="s">
        <v>32</v>
      </c>
      <c r="C327" s="89" t="s">
        <v>33</v>
      </c>
      <c r="D327" s="89" t="s">
        <v>33</v>
      </c>
      <c r="E327" s="89">
        <v>420000</v>
      </c>
      <c r="F327" s="89"/>
      <c r="G327" s="103" t="e">
        <f t="shared" si="24"/>
        <v>#N/A</v>
      </c>
      <c r="H327" s="89"/>
      <c r="I327" s="89"/>
      <c r="J327" s="89">
        <v>3000</v>
      </c>
      <c r="K327" s="103"/>
      <c r="L327" s="89"/>
      <c r="M327" s="89"/>
      <c r="N327" s="89"/>
      <c r="O327" s="89"/>
      <c r="P327" s="89"/>
      <c r="Q327" s="89">
        <v>900</v>
      </c>
      <c r="R327" s="89"/>
      <c r="S327" s="89"/>
      <c r="T327" s="103" t="e">
        <f t="shared" si="22"/>
        <v>#N/A</v>
      </c>
      <c r="U327" s="89"/>
      <c r="V327" s="103"/>
      <c r="W327" s="89" t="s">
        <v>37</v>
      </c>
      <c r="X327" s="89"/>
      <c r="Y327" s="103">
        <f t="shared" si="23"/>
        <v>0</v>
      </c>
      <c r="Z327" s="105">
        <v>12</v>
      </c>
      <c r="AA327" s="90">
        <f>'LEDGER LOAD INPUT'!E350</f>
        <v>0</v>
      </c>
      <c r="AB327" s="108">
        <f t="shared" si="26"/>
        <v>0</v>
      </c>
      <c r="AC327" s="112">
        <f t="shared" si="27"/>
        <v>0</v>
      </c>
    </row>
    <row r="328" spans="1:29">
      <c r="A328" s="89" t="s">
        <v>32</v>
      </c>
      <c r="B328" s="89" t="s">
        <v>32</v>
      </c>
      <c r="C328" s="89" t="s">
        <v>33</v>
      </c>
      <c r="D328" s="89" t="s">
        <v>33</v>
      </c>
      <c r="E328" s="89">
        <v>430000</v>
      </c>
      <c r="F328" s="89"/>
      <c r="G328" s="103" t="e">
        <f t="shared" si="24"/>
        <v>#N/A</v>
      </c>
      <c r="H328" s="89"/>
      <c r="I328" s="89"/>
      <c r="J328" s="89">
        <v>3000</v>
      </c>
      <c r="K328" s="103"/>
      <c r="L328" s="89"/>
      <c r="M328" s="89"/>
      <c r="N328" s="89"/>
      <c r="O328" s="89"/>
      <c r="P328" s="89"/>
      <c r="Q328" s="89">
        <v>100</v>
      </c>
      <c r="R328" s="89"/>
      <c r="S328" s="89"/>
      <c r="T328" s="103" t="e">
        <f t="shared" ref="T328:T391" si="28">$T$6</f>
        <v>#N/A</v>
      </c>
      <c r="U328" s="89"/>
      <c r="V328" s="103"/>
      <c r="W328" s="89" t="s">
        <v>37</v>
      </c>
      <c r="X328" s="89"/>
      <c r="Y328" s="103">
        <f t="shared" ref="Y328:Y391" si="29">$Y$6</f>
        <v>0</v>
      </c>
      <c r="Z328" s="105">
        <v>12</v>
      </c>
      <c r="AA328" s="90">
        <f>'LEDGER LOAD INPUT'!E351</f>
        <v>0</v>
      </c>
      <c r="AB328" s="108">
        <f t="shared" si="26"/>
        <v>0</v>
      </c>
      <c r="AC328" s="112">
        <f t="shared" si="27"/>
        <v>0</v>
      </c>
    </row>
    <row r="329" spans="1:29">
      <c r="A329" s="89" t="s">
        <v>32</v>
      </c>
      <c r="B329" s="89" t="s">
        <v>32</v>
      </c>
      <c r="C329" s="89" t="s">
        <v>33</v>
      </c>
      <c r="D329" s="89" t="s">
        <v>33</v>
      </c>
      <c r="E329" s="89">
        <v>430000</v>
      </c>
      <c r="F329" s="89"/>
      <c r="G329" s="103" t="e">
        <f t="shared" ref="G329:G392" si="30">$G$6</f>
        <v>#N/A</v>
      </c>
      <c r="H329" s="89"/>
      <c r="I329" s="89"/>
      <c r="J329" s="89">
        <v>3000</v>
      </c>
      <c r="K329" s="103"/>
      <c r="L329" s="89"/>
      <c r="M329" s="89"/>
      <c r="N329" s="89"/>
      <c r="O329" s="89"/>
      <c r="P329" s="89"/>
      <c r="Q329" s="89" t="s">
        <v>38</v>
      </c>
      <c r="R329" s="89"/>
      <c r="S329" s="89"/>
      <c r="T329" s="103" t="e">
        <f t="shared" si="28"/>
        <v>#N/A</v>
      </c>
      <c r="U329" s="89"/>
      <c r="V329" s="103"/>
      <c r="W329" s="89" t="s">
        <v>37</v>
      </c>
      <c r="X329" s="89"/>
      <c r="Y329" s="103">
        <f t="shared" si="29"/>
        <v>0</v>
      </c>
      <c r="Z329" s="105">
        <v>12</v>
      </c>
      <c r="AA329" s="90">
        <f>'LEDGER LOAD INPUT'!E352</f>
        <v>0</v>
      </c>
      <c r="AB329" s="108">
        <f t="shared" si="26"/>
        <v>0</v>
      </c>
      <c r="AC329" s="112">
        <f t="shared" si="27"/>
        <v>0</v>
      </c>
    </row>
    <row r="330" spans="1:29">
      <c r="A330" s="89" t="s">
        <v>32</v>
      </c>
      <c r="B330" s="89" t="s">
        <v>32</v>
      </c>
      <c r="C330" s="89" t="s">
        <v>33</v>
      </c>
      <c r="D330" s="89" t="s">
        <v>33</v>
      </c>
      <c r="E330" s="89">
        <v>430000</v>
      </c>
      <c r="F330" s="89"/>
      <c r="G330" s="103" t="e">
        <f t="shared" si="30"/>
        <v>#N/A</v>
      </c>
      <c r="H330" s="89"/>
      <c r="I330" s="89"/>
      <c r="J330" s="89">
        <v>3000</v>
      </c>
      <c r="K330" s="103"/>
      <c r="L330" s="89"/>
      <c r="M330" s="89"/>
      <c r="N330" s="89"/>
      <c r="O330" s="89"/>
      <c r="P330" s="89"/>
      <c r="Q330" s="89">
        <v>610</v>
      </c>
      <c r="R330" s="89"/>
      <c r="S330" s="89"/>
      <c r="T330" s="103" t="e">
        <f t="shared" si="28"/>
        <v>#N/A</v>
      </c>
      <c r="U330" s="89"/>
      <c r="V330" s="103"/>
      <c r="W330" s="89" t="s">
        <v>37</v>
      </c>
      <c r="X330" s="89"/>
      <c r="Y330" s="103">
        <f t="shared" si="29"/>
        <v>0</v>
      </c>
      <c r="Z330" s="105">
        <v>12</v>
      </c>
      <c r="AA330" s="90">
        <f>'LEDGER LOAD INPUT'!E353</f>
        <v>0</v>
      </c>
      <c r="AB330" s="108">
        <f t="shared" si="26"/>
        <v>0</v>
      </c>
      <c r="AC330" s="112">
        <f t="shared" si="27"/>
        <v>0</v>
      </c>
    </row>
    <row r="331" spans="1:29">
      <c r="A331" s="89" t="s">
        <v>32</v>
      </c>
      <c r="B331" s="89" t="s">
        <v>32</v>
      </c>
      <c r="C331" s="89" t="s">
        <v>33</v>
      </c>
      <c r="D331" s="89" t="s">
        <v>33</v>
      </c>
      <c r="E331" s="89">
        <v>430000</v>
      </c>
      <c r="F331" s="89"/>
      <c r="G331" s="103" t="e">
        <f t="shared" si="30"/>
        <v>#N/A</v>
      </c>
      <c r="H331" s="89"/>
      <c r="I331" s="89"/>
      <c r="J331" s="89">
        <v>3000</v>
      </c>
      <c r="K331" s="103"/>
      <c r="L331" s="89"/>
      <c r="M331" s="89"/>
      <c r="N331" s="89"/>
      <c r="O331" s="89"/>
      <c r="P331" s="89"/>
      <c r="Q331" s="89">
        <v>620</v>
      </c>
      <c r="R331" s="89"/>
      <c r="S331" s="89"/>
      <c r="T331" s="103" t="e">
        <f t="shared" si="28"/>
        <v>#N/A</v>
      </c>
      <c r="U331" s="89"/>
      <c r="V331" s="103"/>
      <c r="W331" s="89" t="s">
        <v>37</v>
      </c>
      <c r="X331" s="89"/>
      <c r="Y331" s="103">
        <f t="shared" si="29"/>
        <v>0</v>
      </c>
      <c r="Z331" s="105">
        <v>12</v>
      </c>
      <c r="AA331" s="90">
        <f>'LEDGER LOAD INPUT'!E354</f>
        <v>0</v>
      </c>
      <c r="AB331" s="108">
        <f t="shared" si="26"/>
        <v>0</v>
      </c>
      <c r="AC331" s="112">
        <f t="shared" si="27"/>
        <v>0</v>
      </c>
    </row>
    <row r="332" spans="1:29">
      <c r="A332" s="89" t="s">
        <v>32</v>
      </c>
      <c r="B332" s="89" t="s">
        <v>32</v>
      </c>
      <c r="C332" s="89" t="s">
        <v>33</v>
      </c>
      <c r="D332" s="89" t="s">
        <v>33</v>
      </c>
      <c r="E332" s="89">
        <v>430000</v>
      </c>
      <c r="F332" s="89"/>
      <c r="G332" s="103" t="e">
        <f t="shared" si="30"/>
        <v>#N/A</v>
      </c>
      <c r="H332" s="89"/>
      <c r="I332" s="89"/>
      <c r="J332" s="89">
        <v>3000</v>
      </c>
      <c r="K332" s="103"/>
      <c r="L332" s="89"/>
      <c r="M332" s="89"/>
      <c r="N332" s="89"/>
      <c r="O332" s="89"/>
      <c r="P332" s="89"/>
      <c r="Q332" s="89">
        <v>900</v>
      </c>
      <c r="R332" s="89"/>
      <c r="S332" s="89"/>
      <c r="T332" s="103" t="e">
        <f t="shared" si="28"/>
        <v>#N/A</v>
      </c>
      <c r="U332" s="89"/>
      <c r="V332" s="103"/>
      <c r="W332" s="89" t="s">
        <v>37</v>
      </c>
      <c r="X332" s="89"/>
      <c r="Y332" s="103">
        <f t="shared" si="29"/>
        <v>0</v>
      </c>
      <c r="Z332" s="105">
        <v>12</v>
      </c>
      <c r="AA332" s="90">
        <f>'LEDGER LOAD INPUT'!E355</f>
        <v>0</v>
      </c>
      <c r="AB332" s="108">
        <f t="shared" si="26"/>
        <v>0</v>
      </c>
      <c r="AC332" s="112">
        <f t="shared" si="27"/>
        <v>0</v>
      </c>
    </row>
    <row r="333" spans="1:29">
      <c r="A333" s="89" t="s">
        <v>32</v>
      </c>
      <c r="B333" s="89" t="s">
        <v>32</v>
      </c>
      <c r="C333" s="89" t="s">
        <v>33</v>
      </c>
      <c r="D333" s="89" t="s">
        <v>33</v>
      </c>
      <c r="E333" s="89">
        <v>440000</v>
      </c>
      <c r="F333" s="89"/>
      <c r="G333" s="103" t="e">
        <f t="shared" si="30"/>
        <v>#N/A</v>
      </c>
      <c r="H333" s="89"/>
      <c r="I333" s="89"/>
      <c r="J333" s="89">
        <v>3000</v>
      </c>
      <c r="K333" s="103"/>
      <c r="L333" s="89"/>
      <c r="M333" s="89"/>
      <c r="N333" s="89"/>
      <c r="O333" s="89"/>
      <c r="P333" s="89"/>
      <c r="Q333" s="89">
        <v>100</v>
      </c>
      <c r="R333" s="89"/>
      <c r="S333" s="89"/>
      <c r="T333" s="103" t="e">
        <f t="shared" si="28"/>
        <v>#N/A</v>
      </c>
      <c r="U333" s="89"/>
      <c r="V333" s="103"/>
      <c r="W333" s="89" t="s">
        <v>37</v>
      </c>
      <c r="X333" s="89"/>
      <c r="Y333" s="103">
        <f t="shared" si="29"/>
        <v>0</v>
      </c>
      <c r="Z333" s="105">
        <v>12</v>
      </c>
      <c r="AA333" s="90">
        <f>'LEDGER LOAD INPUT'!E356</f>
        <v>0</v>
      </c>
      <c r="AB333" s="108">
        <f t="shared" si="26"/>
        <v>0</v>
      </c>
      <c r="AC333" s="112">
        <f t="shared" si="27"/>
        <v>0</v>
      </c>
    </row>
    <row r="334" spans="1:29">
      <c r="A334" s="89" t="s">
        <v>32</v>
      </c>
      <c r="B334" s="89" t="s">
        <v>32</v>
      </c>
      <c r="C334" s="89" t="s">
        <v>33</v>
      </c>
      <c r="D334" s="89" t="s">
        <v>33</v>
      </c>
      <c r="E334" s="89">
        <v>440000</v>
      </c>
      <c r="F334" s="89"/>
      <c r="G334" s="103" t="e">
        <f t="shared" si="30"/>
        <v>#N/A</v>
      </c>
      <c r="H334" s="89"/>
      <c r="I334" s="89"/>
      <c r="J334" s="89">
        <v>3000</v>
      </c>
      <c r="K334" s="103"/>
      <c r="L334" s="89"/>
      <c r="M334" s="89"/>
      <c r="N334" s="89"/>
      <c r="O334" s="89"/>
      <c r="P334" s="89"/>
      <c r="Q334" s="89" t="s">
        <v>38</v>
      </c>
      <c r="R334" s="89"/>
      <c r="S334" s="89"/>
      <c r="T334" s="103" t="e">
        <f t="shared" si="28"/>
        <v>#N/A</v>
      </c>
      <c r="U334" s="89"/>
      <c r="V334" s="103"/>
      <c r="W334" s="89" t="s">
        <v>37</v>
      </c>
      <c r="X334" s="89"/>
      <c r="Y334" s="103">
        <f t="shared" si="29"/>
        <v>0</v>
      </c>
      <c r="Z334" s="105">
        <v>12</v>
      </c>
      <c r="AA334" s="90">
        <f>'LEDGER LOAD INPUT'!E357</f>
        <v>0</v>
      </c>
      <c r="AB334" s="108">
        <f t="shared" si="26"/>
        <v>0</v>
      </c>
      <c r="AC334" s="112">
        <f t="shared" si="27"/>
        <v>0</v>
      </c>
    </row>
    <row r="335" spans="1:29">
      <c r="A335" s="89" t="s">
        <v>32</v>
      </c>
      <c r="B335" s="89" t="s">
        <v>32</v>
      </c>
      <c r="C335" s="89" t="s">
        <v>33</v>
      </c>
      <c r="D335" s="89" t="s">
        <v>33</v>
      </c>
      <c r="E335" s="89">
        <v>440000</v>
      </c>
      <c r="F335" s="89"/>
      <c r="G335" s="103" t="e">
        <f t="shared" si="30"/>
        <v>#N/A</v>
      </c>
      <c r="H335" s="89"/>
      <c r="I335" s="89"/>
      <c r="J335" s="89">
        <v>3000</v>
      </c>
      <c r="K335" s="103"/>
      <c r="L335" s="89"/>
      <c r="M335" s="89"/>
      <c r="N335" s="89"/>
      <c r="O335" s="89"/>
      <c r="P335" s="89"/>
      <c r="Q335" s="89">
        <v>610</v>
      </c>
      <c r="R335" s="89"/>
      <c r="S335" s="89"/>
      <c r="T335" s="103" t="e">
        <f t="shared" si="28"/>
        <v>#N/A</v>
      </c>
      <c r="U335" s="89"/>
      <c r="V335" s="103"/>
      <c r="W335" s="89" t="s">
        <v>37</v>
      </c>
      <c r="X335" s="89"/>
      <c r="Y335" s="103">
        <f t="shared" si="29"/>
        <v>0</v>
      </c>
      <c r="Z335" s="105">
        <v>12</v>
      </c>
      <c r="AA335" s="90">
        <f>'LEDGER LOAD INPUT'!E358</f>
        <v>0</v>
      </c>
      <c r="AB335" s="108">
        <f t="shared" si="26"/>
        <v>0</v>
      </c>
      <c r="AC335" s="112">
        <f t="shared" si="27"/>
        <v>0</v>
      </c>
    </row>
    <row r="336" spans="1:29">
      <c r="A336" s="89" t="s">
        <v>32</v>
      </c>
      <c r="B336" s="89" t="s">
        <v>32</v>
      </c>
      <c r="C336" s="89" t="s">
        <v>33</v>
      </c>
      <c r="D336" s="89" t="s">
        <v>33</v>
      </c>
      <c r="E336" s="89">
        <v>440000</v>
      </c>
      <c r="F336" s="89"/>
      <c r="G336" s="103" t="e">
        <f t="shared" si="30"/>
        <v>#N/A</v>
      </c>
      <c r="H336" s="89"/>
      <c r="I336" s="89"/>
      <c r="J336" s="89">
        <v>3000</v>
      </c>
      <c r="K336" s="103"/>
      <c r="L336" s="89"/>
      <c r="M336" s="89"/>
      <c r="N336" s="89"/>
      <c r="O336" s="89"/>
      <c r="P336" s="89"/>
      <c r="Q336" s="89">
        <v>620</v>
      </c>
      <c r="R336" s="89"/>
      <c r="S336" s="89"/>
      <c r="T336" s="103" t="e">
        <f t="shared" si="28"/>
        <v>#N/A</v>
      </c>
      <c r="U336" s="89"/>
      <c r="V336" s="103"/>
      <c r="W336" s="89" t="s">
        <v>37</v>
      </c>
      <c r="X336" s="89"/>
      <c r="Y336" s="103">
        <f t="shared" si="29"/>
        <v>0</v>
      </c>
      <c r="Z336" s="105">
        <v>12</v>
      </c>
      <c r="AA336" s="90">
        <f>'LEDGER LOAD INPUT'!E359</f>
        <v>0</v>
      </c>
      <c r="AB336" s="108">
        <f t="shared" si="26"/>
        <v>0</v>
      </c>
      <c r="AC336" s="112">
        <f t="shared" si="27"/>
        <v>0</v>
      </c>
    </row>
    <row r="337" spans="1:29">
      <c r="A337" s="89" t="s">
        <v>32</v>
      </c>
      <c r="B337" s="89" t="s">
        <v>32</v>
      </c>
      <c r="C337" s="89" t="s">
        <v>33</v>
      </c>
      <c r="D337" s="89" t="s">
        <v>33</v>
      </c>
      <c r="E337" s="89">
        <v>440000</v>
      </c>
      <c r="F337" s="89"/>
      <c r="G337" s="103" t="e">
        <f t="shared" si="30"/>
        <v>#N/A</v>
      </c>
      <c r="H337" s="89"/>
      <c r="I337" s="89"/>
      <c r="J337" s="89">
        <v>3000</v>
      </c>
      <c r="K337" s="103"/>
      <c r="L337" s="89"/>
      <c r="M337" s="89"/>
      <c r="N337" s="89"/>
      <c r="O337" s="89"/>
      <c r="P337" s="89"/>
      <c r="Q337" s="89">
        <v>900</v>
      </c>
      <c r="R337" s="89"/>
      <c r="S337" s="89"/>
      <c r="T337" s="103" t="e">
        <f t="shared" si="28"/>
        <v>#N/A</v>
      </c>
      <c r="U337" s="89"/>
      <c r="V337" s="103"/>
      <c r="W337" s="89" t="s">
        <v>37</v>
      </c>
      <c r="X337" s="89"/>
      <c r="Y337" s="103">
        <f t="shared" si="29"/>
        <v>0</v>
      </c>
      <c r="Z337" s="105">
        <v>12</v>
      </c>
      <c r="AA337" s="90">
        <f>'LEDGER LOAD INPUT'!E360</f>
        <v>0</v>
      </c>
      <c r="AB337" s="108">
        <f t="shared" si="26"/>
        <v>0</v>
      </c>
      <c r="AC337" s="112">
        <f t="shared" si="27"/>
        <v>0</v>
      </c>
    </row>
    <row r="338" spans="1:29">
      <c r="A338" s="89" t="s">
        <v>32</v>
      </c>
      <c r="B338" s="89" t="s">
        <v>32</v>
      </c>
      <c r="C338" s="89" t="s">
        <v>33</v>
      </c>
      <c r="D338" s="89" t="s">
        <v>33</v>
      </c>
      <c r="E338" s="89">
        <v>450000</v>
      </c>
      <c r="F338" s="89"/>
      <c r="G338" s="103" t="e">
        <f t="shared" si="30"/>
        <v>#N/A</v>
      </c>
      <c r="H338" s="89"/>
      <c r="I338" s="89"/>
      <c r="J338" s="89">
        <v>3000</v>
      </c>
      <c r="K338" s="103"/>
      <c r="L338" s="89"/>
      <c r="M338" s="89"/>
      <c r="N338" s="89"/>
      <c r="O338" s="89"/>
      <c r="P338" s="89"/>
      <c r="Q338" s="89">
        <v>100</v>
      </c>
      <c r="R338" s="89"/>
      <c r="S338" s="89"/>
      <c r="T338" s="103" t="e">
        <f t="shared" si="28"/>
        <v>#N/A</v>
      </c>
      <c r="U338" s="89"/>
      <c r="V338" s="103"/>
      <c r="W338" s="89" t="s">
        <v>37</v>
      </c>
      <c r="X338" s="89"/>
      <c r="Y338" s="103">
        <f t="shared" si="29"/>
        <v>0</v>
      </c>
      <c r="Z338" s="105">
        <v>12</v>
      </c>
      <c r="AA338" s="90">
        <f>'LEDGER LOAD INPUT'!E361</f>
        <v>0</v>
      </c>
      <c r="AB338" s="108">
        <f t="shared" si="26"/>
        <v>0</v>
      </c>
      <c r="AC338" s="112">
        <f t="shared" si="27"/>
        <v>0</v>
      </c>
    </row>
    <row r="339" spans="1:29">
      <c r="A339" s="89" t="s">
        <v>32</v>
      </c>
      <c r="B339" s="89" t="s">
        <v>32</v>
      </c>
      <c r="C339" s="89" t="s">
        <v>33</v>
      </c>
      <c r="D339" s="89" t="s">
        <v>33</v>
      </c>
      <c r="E339" s="89">
        <v>450000</v>
      </c>
      <c r="F339" s="89"/>
      <c r="G339" s="103" t="e">
        <f t="shared" si="30"/>
        <v>#N/A</v>
      </c>
      <c r="H339" s="89"/>
      <c r="I339" s="89"/>
      <c r="J339" s="89">
        <v>3000</v>
      </c>
      <c r="K339" s="103"/>
      <c r="L339" s="89"/>
      <c r="M339" s="89"/>
      <c r="N339" s="89"/>
      <c r="O339" s="89"/>
      <c r="P339" s="89"/>
      <c r="Q339" s="89" t="s">
        <v>38</v>
      </c>
      <c r="R339" s="89"/>
      <c r="S339" s="89"/>
      <c r="T339" s="103" t="e">
        <f t="shared" si="28"/>
        <v>#N/A</v>
      </c>
      <c r="U339" s="89"/>
      <c r="V339" s="103"/>
      <c r="W339" s="89" t="s">
        <v>37</v>
      </c>
      <c r="X339" s="89"/>
      <c r="Y339" s="103">
        <f t="shared" si="29"/>
        <v>0</v>
      </c>
      <c r="Z339" s="105">
        <v>12</v>
      </c>
      <c r="AA339" s="90">
        <f>'LEDGER LOAD INPUT'!E362</f>
        <v>0</v>
      </c>
      <c r="AB339" s="108">
        <f t="shared" si="26"/>
        <v>0</v>
      </c>
      <c r="AC339" s="112">
        <f t="shared" si="27"/>
        <v>0</v>
      </c>
    </row>
    <row r="340" spans="1:29">
      <c r="A340" s="89" t="s">
        <v>32</v>
      </c>
      <c r="B340" s="89" t="s">
        <v>32</v>
      </c>
      <c r="C340" s="89" t="s">
        <v>33</v>
      </c>
      <c r="D340" s="89" t="s">
        <v>33</v>
      </c>
      <c r="E340" s="89">
        <v>450000</v>
      </c>
      <c r="F340" s="89"/>
      <c r="G340" s="103" t="e">
        <f t="shared" si="30"/>
        <v>#N/A</v>
      </c>
      <c r="H340" s="89"/>
      <c r="I340" s="89"/>
      <c r="J340" s="89">
        <v>3000</v>
      </c>
      <c r="K340" s="103"/>
      <c r="L340" s="89"/>
      <c r="M340" s="89"/>
      <c r="N340" s="89"/>
      <c r="O340" s="89"/>
      <c r="P340" s="89"/>
      <c r="Q340" s="89">
        <v>610</v>
      </c>
      <c r="R340" s="89"/>
      <c r="S340" s="89"/>
      <c r="T340" s="103" t="e">
        <f t="shared" si="28"/>
        <v>#N/A</v>
      </c>
      <c r="U340" s="89"/>
      <c r="V340" s="103"/>
      <c r="W340" s="89" t="s">
        <v>37</v>
      </c>
      <c r="X340" s="89"/>
      <c r="Y340" s="103">
        <f t="shared" si="29"/>
        <v>0</v>
      </c>
      <c r="Z340" s="105">
        <v>12</v>
      </c>
      <c r="AA340" s="90">
        <f>'LEDGER LOAD INPUT'!E363</f>
        <v>0</v>
      </c>
      <c r="AB340" s="108">
        <f t="shared" si="26"/>
        <v>0</v>
      </c>
      <c r="AC340" s="112">
        <f t="shared" si="27"/>
        <v>0</v>
      </c>
    </row>
    <row r="341" spans="1:29">
      <c r="A341" s="89" t="s">
        <v>32</v>
      </c>
      <c r="B341" s="89" t="s">
        <v>32</v>
      </c>
      <c r="C341" s="89" t="s">
        <v>33</v>
      </c>
      <c r="D341" s="89" t="s">
        <v>33</v>
      </c>
      <c r="E341" s="89">
        <v>450000</v>
      </c>
      <c r="F341" s="89"/>
      <c r="G341" s="103" t="e">
        <f t="shared" si="30"/>
        <v>#N/A</v>
      </c>
      <c r="H341" s="89"/>
      <c r="I341" s="89"/>
      <c r="J341" s="89">
        <v>3000</v>
      </c>
      <c r="K341" s="103"/>
      <c r="L341" s="89"/>
      <c r="M341" s="89"/>
      <c r="N341" s="89"/>
      <c r="O341" s="89"/>
      <c r="P341" s="89"/>
      <c r="Q341" s="89">
        <v>620</v>
      </c>
      <c r="R341" s="89"/>
      <c r="S341" s="89"/>
      <c r="T341" s="103" t="e">
        <f t="shared" si="28"/>
        <v>#N/A</v>
      </c>
      <c r="U341" s="89"/>
      <c r="V341" s="103"/>
      <c r="W341" s="89" t="s">
        <v>37</v>
      </c>
      <c r="X341" s="89"/>
      <c r="Y341" s="103">
        <f t="shared" si="29"/>
        <v>0</v>
      </c>
      <c r="Z341" s="105">
        <v>12</v>
      </c>
      <c r="AA341" s="90">
        <f>'LEDGER LOAD INPUT'!E364</f>
        <v>0</v>
      </c>
      <c r="AB341" s="108">
        <f t="shared" si="26"/>
        <v>0</v>
      </c>
      <c r="AC341" s="112">
        <f t="shared" si="27"/>
        <v>0</v>
      </c>
    </row>
    <row r="342" spans="1:29">
      <c r="A342" s="89" t="s">
        <v>32</v>
      </c>
      <c r="B342" s="89" t="s">
        <v>32</v>
      </c>
      <c r="C342" s="89" t="s">
        <v>33</v>
      </c>
      <c r="D342" s="89" t="s">
        <v>33</v>
      </c>
      <c r="E342" s="89">
        <v>450000</v>
      </c>
      <c r="F342" s="89"/>
      <c r="G342" s="103" t="e">
        <f t="shared" si="30"/>
        <v>#N/A</v>
      </c>
      <c r="H342" s="89"/>
      <c r="I342" s="89"/>
      <c r="J342" s="89">
        <v>3000</v>
      </c>
      <c r="K342" s="103"/>
      <c r="L342" s="89"/>
      <c r="M342" s="89"/>
      <c r="N342" s="89"/>
      <c r="O342" s="89"/>
      <c r="P342" s="89"/>
      <c r="Q342" s="89">
        <v>900</v>
      </c>
      <c r="R342" s="89"/>
      <c r="S342" s="89"/>
      <c r="T342" s="103" t="e">
        <f t="shared" si="28"/>
        <v>#N/A</v>
      </c>
      <c r="U342" s="89"/>
      <c r="V342" s="103"/>
      <c r="W342" s="89" t="s">
        <v>37</v>
      </c>
      <c r="X342" s="89"/>
      <c r="Y342" s="103">
        <f t="shared" si="29"/>
        <v>0</v>
      </c>
      <c r="Z342" s="105">
        <v>12</v>
      </c>
      <c r="AA342" s="90">
        <f>'LEDGER LOAD INPUT'!E365</f>
        <v>0</v>
      </c>
      <c r="AB342" s="108">
        <f t="shared" si="26"/>
        <v>0</v>
      </c>
      <c r="AC342" s="112">
        <f t="shared" si="27"/>
        <v>0</v>
      </c>
    </row>
    <row r="343" spans="1:29">
      <c r="A343" s="89" t="s">
        <v>32</v>
      </c>
      <c r="B343" s="89" t="s">
        <v>32</v>
      </c>
      <c r="C343" s="89" t="s">
        <v>33</v>
      </c>
      <c r="D343" s="89" t="s">
        <v>33</v>
      </c>
      <c r="E343" s="89">
        <v>460000</v>
      </c>
      <c r="F343" s="89"/>
      <c r="G343" s="103" t="e">
        <f t="shared" si="30"/>
        <v>#N/A</v>
      </c>
      <c r="H343" s="89"/>
      <c r="I343" s="89"/>
      <c r="J343" s="89">
        <v>3000</v>
      </c>
      <c r="K343" s="103"/>
      <c r="L343" s="89"/>
      <c r="M343" s="89"/>
      <c r="N343" s="89"/>
      <c r="O343" s="89"/>
      <c r="P343" s="89"/>
      <c r="Q343" s="89">
        <v>100</v>
      </c>
      <c r="R343" s="89"/>
      <c r="S343" s="89"/>
      <c r="T343" s="103" t="e">
        <f t="shared" si="28"/>
        <v>#N/A</v>
      </c>
      <c r="U343" s="89"/>
      <c r="V343" s="103"/>
      <c r="W343" s="89" t="s">
        <v>37</v>
      </c>
      <c r="X343" s="89"/>
      <c r="Y343" s="103">
        <f t="shared" si="29"/>
        <v>0</v>
      </c>
      <c r="Z343" s="105">
        <v>12</v>
      </c>
      <c r="AA343" s="90">
        <f>'LEDGER LOAD INPUT'!E366</f>
        <v>0</v>
      </c>
      <c r="AB343" s="108">
        <f t="shared" si="26"/>
        <v>0</v>
      </c>
      <c r="AC343" s="112">
        <f t="shared" si="27"/>
        <v>0</v>
      </c>
    </row>
    <row r="344" spans="1:29">
      <c r="A344" s="89" t="s">
        <v>32</v>
      </c>
      <c r="B344" s="89" t="s">
        <v>32</v>
      </c>
      <c r="C344" s="89" t="s">
        <v>33</v>
      </c>
      <c r="D344" s="89" t="s">
        <v>33</v>
      </c>
      <c r="E344" s="89">
        <v>460000</v>
      </c>
      <c r="F344" s="89"/>
      <c r="G344" s="103" t="e">
        <f t="shared" si="30"/>
        <v>#N/A</v>
      </c>
      <c r="H344" s="89"/>
      <c r="I344" s="89"/>
      <c r="J344" s="89">
        <v>3000</v>
      </c>
      <c r="K344" s="103"/>
      <c r="L344" s="89"/>
      <c r="M344" s="89"/>
      <c r="N344" s="89"/>
      <c r="O344" s="89"/>
      <c r="P344" s="89"/>
      <c r="Q344" s="89" t="s">
        <v>38</v>
      </c>
      <c r="R344" s="89"/>
      <c r="S344" s="89"/>
      <c r="T344" s="103" t="e">
        <f t="shared" si="28"/>
        <v>#N/A</v>
      </c>
      <c r="U344" s="89"/>
      <c r="V344" s="103"/>
      <c r="W344" s="89" t="s">
        <v>37</v>
      </c>
      <c r="X344" s="89"/>
      <c r="Y344" s="103">
        <f t="shared" si="29"/>
        <v>0</v>
      </c>
      <c r="Z344" s="105">
        <v>12</v>
      </c>
      <c r="AA344" s="90">
        <f>'LEDGER LOAD INPUT'!E367</f>
        <v>0</v>
      </c>
      <c r="AB344" s="108">
        <f t="shared" si="26"/>
        <v>0</v>
      </c>
      <c r="AC344" s="112">
        <f t="shared" si="27"/>
        <v>0</v>
      </c>
    </row>
    <row r="345" spans="1:29">
      <c r="A345" s="89" t="s">
        <v>32</v>
      </c>
      <c r="B345" s="89" t="s">
        <v>32</v>
      </c>
      <c r="C345" s="89" t="s">
        <v>33</v>
      </c>
      <c r="D345" s="89" t="s">
        <v>33</v>
      </c>
      <c r="E345" s="89">
        <v>460000</v>
      </c>
      <c r="F345" s="89"/>
      <c r="G345" s="103" t="e">
        <f t="shared" si="30"/>
        <v>#N/A</v>
      </c>
      <c r="H345" s="89"/>
      <c r="I345" s="89"/>
      <c r="J345" s="89">
        <v>3000</v>
      </c>
      <c r="K345" s="103"/>
      <c r="L345" s="89"/>
      <c r="M345" s="89"/>
      <c r="N345" s="89"/>
      <c r="O345" s="89"/>
      <c r="P345" s="89"/>
      <c r="Q345" s="89">
        <v>610</v>
      </c>
      <c r="R345" s="89"/>
      <c r="S345" s="89"/>
      <c r="T345" s="103" t="e">
        <f t="shared" si="28"/>
        <v>#N/A</v>
      </c>
      <c r="U345" s="89"/>
      <c r="V345" s="103"/>
      <c r="W345" s="89" t="s">
        <v>37</v>
      </c>
      <c r="X345" s="89"/>
      <c r="Y345" s="103">
        <f t="shared" si="29"/>
        <v>0</v>
      </c>
      <c r="Z345" s="105">
        <v>12</v>
      </c>
      <c r="AA345" s="90">
        <f>'LEDGER LOAD INPUT'!E368</f>
        <v>0</v>
      </c>
      <c r="AB345" s="108">
        <f t="shared" si="26"/>
        <v>0</v>
      </c>
      <c r="AC345" s="112">
        <f t="shared" si="27"/>
        <v>0</v>
      </c>
    </row>
    <row r="346" spans="1:29">
      <c r="A346" s="89" t="s">
        <v>32</v>
      </c>
      <c r="B346" s="89" t="s">
        <v>32</v>
      </c>
      <c r="C346" s="89" t="s">
        <v>33</v>
      </c>
      <c r="D346" s="89" t="s">
        <v>33</v>
      </c>
      <c r="E346" s="89">
        <v>460000</v>
      </c>
      <c r="F346" s="89"/>
      <c r="G346" s="103" t="e">
        <f t="shared" si="30"/>
        <v>#N/A</v>
      </c>
      <c r="H346" s="89"/>
      <c r="I346" s="89"/>
      <c r="J346" s="89">
        <v>3000</v>
      </c>
      <c r="K346" s="103"/>
      <c r="L346" s="89"/>
      <c r="M346" s="89"/>
      <c r="N346" s="89"/>
      <c r="O346" s="89"/>
      <c r="P346" s="89"/>
      <c r="Q346" s="89">
        <v>620</v>
      </c>
      <c r="R346" s="89"/>
      <c r="S346" s="89"/>
      <c r="T346" s="103" t="e">
        <f t="shared" si="28"/>
        <v>#N/A</v>
      </c>
      <c r="U346" s="89"/>
      <c r="V346" s="103"/>
      <c r="W346" s="89" t="s">
        <v>37</v>
      </c>
      <c r="X346" s="89"/>
      <c r="Y346" s="103">
        <f t="shared" si="29"/>
        <v>0</v>
      </c>
      <c r="Z346" s="105">
        <v>12</v>
      </c>
      <c r="AA346" s="90">
        <f>'LEDGER LOAD INPUT'!E369</f>
        <v>0</v>
      </c>
      <c r="AB346" s="108">
        <f t="shared" si="26"/>
        <v>0</v>
      </c>
      <c r="AC346" s="112">
        <f t="shared" si="27"/>
        <v>0</v>
      </c>
    </row>
    <row r="347" spans="1:29">
      <c r="A347" s="89" t="s">
        <v>32</v>
      </c>
      <c r="B347" s="89" t="s">
        <v>32</v>
      </c>
      <c r="C347" s="89" t="s">
        <v>33</v>
      </c>
      <c r="D347" s="89" t="s">
        <v>33</v>
      </c>
      <c r="E347" s="89">
        <v>460000</v>
      </c>
      <c r="F347" s="89"/>
      <c r="G347" s="103" t="e">
        <f t="shared" si="30"/>
        <v>#N/A</v>
      </c>
      <c r="H347" s="89"/>
      <c r="I347" s="89"/>
      <c r="J347" s="89">
        <v>3000</v>
      </c>
      <c r="K347" s="103"/>
      <c r="L347" s="89"/>
      <c r="M347" s="89"/>
      <c r="N347" s="89"/>
      <c r="O347" s="89"/>
      <c r="P347" s="89"/>
      <c r="Q347" s="89">
        <v>900</v>
      </c>
      <c r="R347" s="89"/>
      <c r="S347" s="89"/>
      <c r="T347" s="103" t="e">
        <f t="shared" si="28"/>
        <v>#N/A</v>
      </c>
      <c r="U347" s="89"/>
      <c r="V347" s="103"/>
      <c r="W347" s="89" t="s">
        <v>37</v>
      </c>
      <c r="X347" s="89"/>
      <c r="Y347" s="103">
        <f t="shared" si="29"/>
        <v>0</v>
      </c>
      <c r="Z347" s="105">
        <v>12</v>
      </c>
      <c r="AA347" s="90">
        <f>'LEDGER LOAD INPUT'!E370</f>
        <v>0</v>
      </c>
      <c r="AB347" s="108">
        <f t="shared" si="26"/>
        <v>0</v>
      </c>
      <c r="AC347" s="112">
        <f t="shared" si="27"/>
        <v>0</v>
      </c>
    </row>
    <row r="348" spans="1:29">
      <c r="A348" s="89" t="s">
        <v>32</v>
      </c>
      <c r="B348" s="89" t="s">
        <v>32</v>
      </c>
      <c r="C348" s="89" t="s">
        <v>33</v>
      </c>
      <c r="D348" s="89" t="s">
        <v>33</v>
      </c>
      <c r="E348" s="89">
        <v>470000</v>
      </c>
      <c r="F348" s="89"/>
      <c r="G348" s="103" t="e">
        <f t="shared" si="30"/>
        <v>#N/A</v>
      </c>
      <c r="H348" s="89"/>
      <c r="I348" s="89"/>
      <c r="J348" s="89">
        <v>3000</v>
      </c>
      <c r="K348" s="103"/>
      <c r="L348" s="89"/>
      <c r="M348" s="89"/>
      <c r="N348" s="89"/>
      <c r="O348" s="89"/>
      <c r="P348" s="89"/>
      <c r="Q348" s="89">
        <v>100</v>
      </c>
      <c r="R348" s="89"/>
      <c r="S348" s="89"/>
      <c r="T348" s="103" t="e">
        <f t="shared" si="28"/>
        <v>#N/A</v>
      </c>
      <c r="U348" s="89"/>
      <c r="V348" s="103"/>
      <c r="W348" s="89" t="s">
        <v>37</v>
      </c>
      <c r="X348" s="89"/>
      <c r="Y348" s="103">
        <f t="shared" si="29"/>
        <v>0</v>
      </c>
      <c r="Z348" s="105">
        <v>12</v>
      </c>
      <c r="AA348" s="90">
        <f>'LEDGER LOAD INPUT'!E371</f>
        <v>0</v>
      </c>
      <c r="AB348" s="108">
        <f t="shared" si="26"/>
        <v>0</v>
      </c>
      <c r="AC348" s="112">
        <f t="shared" si="27"/>
        <v>0</v>
      </c>
    </row>
    <row r="349" spans="1:29">
      <c r="A349" s="89" t="s">
        <v>32</v>
      </c>
      <c r="B349" s="89" t="s">
        <v>32</v>
      </c>
      <c r="C349" s="89" t="s">
        <v>33</v>
      </c>
      <c r="D349" s="89" t="s">
        <v>33</v>
      </c>
      <c r="E349" s="89">
        <v>470000</v>
      </c>
      <c r="F349" s="89"/>
      <c r="G349" s="103" t="e">
        <f t="shared" si="30"/>
        <v>#N/A</v>
      </c>
      <c r="H349" s="89"/>
      <c r="I349" s="89"/>
      <c r="J349" s="89">
        <v>3000</v>
      </c>
      <c r="K349" s="103"/>
      <c r="L349" s="89"/>
      <c r="M349" s="89"/>
      <c r="N349" s="89"/>
      <c r="O349" s="89"/>
      <c r="P349" s="89"/>
      <c r="Q349" s="89" t="s">
        <v>38</v>
      </c>
      <c r="R349" s="89"/>
      <c r="S349" s="89"/>
      <c r="T349" s="103" t="e">
        <f t="shared" si="28"/>
        <v>#N/A</v>
      </c>
      <c r="U349" s="89"/>
      <c r="V349" s="103"/>
      <c r="W349" s="89" t="s">
        <v>37</v>
      </c>
      <c r="X349" s="89"/>
      <c r="Y349" s="103">
        <f t="shared" si="29"/>
        <v>0</v>
      </c>
      <c r="Z349" s="105">
        <v>12</v>
      </c>
      <c r="AA349" s="90">
        <f>'LEDGER LOAD INPUT'!E372</f>
        <v>0</v>
      </c>
      <c r="AB349" s="108">
        <f t="shared" si="26"/>
        <v>0</v>
      </c>
      <c r="AC349" s="112">
        <f t="shared" si="27"/>
        <v>0</v>
      </c>
    </row>
    <row r="350" spans="1:29">
      <c r="A350" s="89" t="s">
        <v>32</v>
      </c>
      <c r="B350" s="89" t="s">
        <v>32</v>
      </c>
      <c r="C350" s="89" t="s">
        <v>33</v>
      </c>
      <c r="D350" s="89" t="s">
        <v>33</v>
      </c>
      <c r="E350" s="89">
        <v>470000</v>
      </c>
      <c r="F350" s="89"/>
      <c r="G350" s="103" t="e">
        <f t="shared" si="30"/>
        <v>#N/A</v>
      </c>
      <c r="H350" s="89"/>
      <c r="I350" s="89"/>
      <c r="J350" s="89">
        <v>3000</v>
      </c>
      <c r="K350" s="103"/>
      <c r="L350" s="89"/>
      <c r="M350" s="89"/>
      <c r="N350" s="89"/>
      <c r="O350" s="89"/>
      <c r="P350" s="89"/>
      <c r="Q350" s="89">
        <v>610</v>
      </c>
      <c r="R350" s="89"/>
      <c r="S350" s="89"/>
      <c r="T350" s="103" t="e">
        <f t="shared" si="28"/>
        <v>#N/A</v>
      </c>
      <c r="U350" s="89"/>
      <c r="V350" s="103"/>
      <c r="W350" s="89" t="s">
        <v>37</v>
      </c>
      <c r="X350" s="89"/>
      <c r="Y350" s="103">
        <f t="shared" si="29"/>
        <v>0</v>
      </c>
      <c r="Z350" s="105">
        <v>12</v>
      </c>
      <c r="AA350" s="90">
        <f>'LEDGER LOAD INPUT'!E373</f>
        <v>0</v>
      </c>
      <c r="AB350" s="108">
        <f t="shared" si="26"/>
        <v>0</v>
      </c>
      <c r="AC350" s="112">
        <f t="shared" si="27"/>
        <v>0</v>
      </c>
    </row>
    <row r="351" spans="1:29">
      <c r="A351" s="89" t="s">
        <v>32</v>
      </c>
      <c r="B351" s="89" t="s">
        <v>32</v>
      </c>
      <c r="C351" s="89" t="s">
        <v>33</v>
      </c>
      <c r="D351" s="89" t="s">
        <v>33</v>
      </c>
      <c r="E351" s="89">
        <v>470000</v>
      </c>
      <c r="F351" s="89"/>
      <c r="G351" s="103" t="e">
        <f t="shared" si="30"/>
        <v>#N/A</v>
      </c>
      <c r="H351" s="89"/>
      <c r="I351" s="89"/>
      <c r="J351" s="89">
        <v>3000</v>
      </c>
      <c r="K351" s="103"/>
      <c r="L351" s="89"/>
      <c r="M351" s="89"/>
      <c r="N351" s="89"/>
      <c r="O351" s="89"/>
      <c r="P351" s="89"/>
      <c r="Q351" s="89">
        <v>620</v>
      </c>
      <c r="R351" s="89"/>
      <c r="S351" s="89"/>
      <c r="T351" s="103" t="e">
        <f t="shared" si="28"/>
        <v>#N/A</v>
      </c>
      <c r="U351" s="89"/>
      <c r="V351" s="103"/>
      <c r="W351" s="89" t="s">
        <v>37</v>
      </c>
      <c r="X351" s="89"/>
      <c r="Y351" s="103">
        <f t="shared" si="29"/>
        <v>0</v>
      </c>
      <c r="Z351" s="105">
        <v>12</v>
      </c>
      <c r="AA351" s="90">
        <f>'LEDGER LOAD INPUT'!E374</f>
        <v>0</v>
      </c>
      <c r="AB351" s="108">
        <f t="shared" si="26"/>
        <v>0</v>
      </c>
      <c r="AC351" s="112">
        <f t="shared" si="27"/>
        <v>0</v>
      </c>
    </row>
    <row r="352" spans="1:29">
      <c r="A352" s="89" t="s">
        <v>32</v>
      </c>
      <c r="B352" s="89" t="s">
        <v>32</v>
      </c>
      <c r="C352" s="89" t="s">
        <v>33</v>
      </c>
      <c r="D352" s="89" t="s">
        <v>33</v>
      </c>
      <c r="E352" s="89">
        <v>470000</v>
      </c>
      <c r="F352" s="89"/>
      <c r="G352" s="103" t="e">
        <f t="shared" si="30"/>
        <v>#N/A</v>
      </c>
      <c r="H352" s="89"/>
      <c r="I352" s="89"/>
      <c r="J352" s="89">
        <v>3000</v>
      </c>
      <c r="K352" s="103"/>
      <c r="L352" s="89"/>
      <c r="M352" s="89"/>
      <c r="N352" s="89"/>
      <c r="O352" s="89"/>
      <c r="P352" s="89"/>
      <c r="Q352" s="89">
        <v>900</v>
      </c>
      <c r="R352" s="89"/>
      <c r="S352" s="89"/>
      <c r="T352" s="103" t="e">
        <f t="shared" si="28"/>
        <v>#N/A</v>
      </c>
      <c r="U352" s="89"/>
      <c r="V352" s="103"/>
      <c r="W352" s="89" t="s">
        <v>37</v>
      </c>
      <c r="X352" s="89"/>
      <c r="Y352" s="103">
        <f t="shared" si="29"/>
        <v>0</v>
      </c>
      <c r="Z352" s="105">
        <v>12</v>
      </c>
      <c r="AA352" s="90">
        <f>'LEDGER LOAD INPUT'!E375</f>
        <v>0</v>
      </c>
      <c r="AB352" s="108">
        <f t="shared" si="26"/>
        <v>0</v>
      </c>
      <c r="AC352" s="112">
        <f t="shared" si="27"/>
        <v>0</v>
      </c>
    </row>
    <row r="353" spans="1:29">
      <c r="A353" s="89" t="s">
        <v>32</v>
      </c>
      <c r="B353" s="89" t="s">
        <v>32</v>
      </c>
      <c r="C353" s="89" t="s">
        <v>33</v>
      </c>
      <c r="D353" s="89" t="s">
        <v>33</v>
      </c>
      <c r="E353" s="89">
        <v>480000</v>
      </c>
      <c r="F353" s="89"/>
      <c r="G353" s="103" t="e">
        <f t="shared" si="30"/>
        <v>#N/A</v>
      </c>
      <c r="H353" s="89"/>
      <c r="I353" s="89"/>
      <c r="J353" s="89">
        <v>3000</v>
      </c>
      <c r="K353" s="103"/>
      <c r="L353" s="89"/>
      <c r="M353" s="89"/>
      <c r="N353" s="89"/>
      <c r="O353" s="89"/>
      <c r="P353" s="89"/>
      <c r="Q353" s="89">
        <v>100</v>
      </c>
      <c r="R353" s="89"/>
      <c r="S353" s="89"/>
      <c r="T353" s="103" t="e">
        <f t="shared" si="28"/>
        <v>#N/A</v>
      </c>
      <c r="U353" s="89"/>
      <c r="V353" s="103"/>
      <c r="W353" s="89" t="s">
        <v>37</v>
      </c>
      <c r="X353" s="89"/>
      <c r="Y353" s="103">
        <f t="shared" si="29"/>
        <v>0</v>
      </c>
      <c r="Z353" s="105">
        <v>12</v>
      </c>
      <c r="AA353" s="90">
        <f>'LEDGER LOAD INPUT'!E376</f>
        <v>0</v>
      </c>
      <c r="AB353" s="108">
        <f t="shared" si="26"/>
        <v>0</v>
      </c>
      <c r="AC353" s="112">
        <f t="shared" si="27"/>
        <v>0</v>
      </c>
    </row>
    <row r="354" spans="1:29">
      <c r="A354" s="89" t="s">
        <v>32</v>
      </c>
      <c r="B354" s="89" t="s">
        <v>32</v>
      </c>
      <c r="C354" s="89" t="s">
        <v>33</v>
      </c>
      <c r="D354" s="89" t="s">
        <v>33</v>
      </c>
      <c r="E354" s="89">
        <v>480000</v>
      </c>
      <c r="F354" s="89"/>
      <c r="G354" s="103" t="e">
        <f t="shared" si="30"/>
        <v>#N/A</v>
      </c>
      <c r="H354" s="89"/>
      <c r="I354" s="89"/>
      <c r="J354" s="89">
        <v>3000</v>
      </c>
      <c r="K354" s="103"/>
      <c r="L354" s="89"/>
      <c r="M354" s="89"/>
      <c r="N354" s="89"/>
      <c r="O354" s="89"/>
      <c r="P354" s="89"/>
      <c r="Q354" s="89" t="s">
        <v>38</v>
      </c>
      <c r="R354" s="89"/>
      <c r="S354" s="89"/>
      <c r="T354" s="103" t="e">
        <f t="shared" si="28"/>
        <v>#N/A</v>
      </c>
      <c r="U354" s="89"/>
      <c r="V354" s="103"/>
      <c r="W354" s="89" t="s">
        <v>37</v>
      </c>
      <c r="X354" s="89"/>
      <c r="Y354" s="103">
        <f t="shared" si="29"/>
        <v>0</v>
      </c>
      <c r="Z354" s="105">
        <v>12</v>
      </c>
      <c r="AA354" s="90">
        <f>'LEDGER LOAD INPUT'!E377</f>
        <v>0</v>
      </c>
      <c r="AB354" s="108">
        <f t="shared" si="26"/>
        <v>0</v>
      </c>
      <c r="AC354" s="112">
        <f t="shared" si="27"/>
        <v>0</v>
      </c>
    </row>
    <row r="355" spans="1:29">
      <c r="A355" s="89" t="s">
        <v>32</v>
      </c>
      <c r="B355" s="89" t="s">
        <v>32</v>
      </c>
      <c r="C355" s="89" t="s">
        <v>33</v>
      </c>
      <c r="D355" s="89" t="s">
        <v>33</v>
      </c>
      <c r="E355" s="89">
        <v>480000</v>
      </c>
      <c r="F355" s="89"/>
      <c r="G355" s="103" t="e">
        <f t="shared" si="30"/>
        <v>#N/A</v>
      </c>
      <c r="H355" s="89"/>
      <c r="I355" s="89"/>
      <c r="J355" s="89">
        <v>3000</v>
      </c>
      <c r="K355" s="103"/>
      <c r="L355" s="89"/>
      <c r="M355" s="89"/>
      <c r="N355" s="89"/>
      <c r="O355" s="89"/>
      <c r="P355" s="89"/>
      <c r="Q355" s="89">
        <v>610</v>
      </c>
      <c r="R355" s="89"/>
      <c r="S355" s="89"/>
      <c r="T355" s="103" t="e">
        <f t="shared" si="28"/>
        <v>#N/A</v>
      </c>
      <c r="U355" s="89"/>
      <c r="V355" s="103"/>
      <c r="W355" s="89" t="s">
        <v>37</v>
      </c>
      <c r="X355" s="89"/>
      <c r="Y355" s="103">
        <f t="shared" si="29"/>
        <v>0</v>
      </c>
      <c r="Z355" s="105">
        <v>12</v>
      </c>
      <c r="AA355" s="90">
        <f>'LEDGER LOAD INPUT'!E378</f>
        <v>0</v>
      </c>
      <c r="AB355" s="108">
        <f t="shared" si="26"/>
        <v>0</v>
      </c>
      <c r="AC355" s="112">
        <f t="shared" si="27"/>
        <v>0</v>
      </c>
    </row>
    <row r="356" spans="1:29">
      <c r="A356" s="89" t="s">
        <v>32</v>
      </c>
      <c r="B356" s="89" t="s">
        <v>32</v>
      </c>
      <c r="C356" s="89" t="s">
        <v>33</v>
      </c>
      <c r="D356" s="89" t="s">
        <v>33</v>
      </c>
      <c r="E356" s="89">
        <v>480000</v>
      </c>
      <c r="F356" s="89"/>
      <c r="G356" s="103" t="e">
        <f t="shared" si="30"/>
        <v>#N/A</v>
      </c>
      <c r="H356" s="89"/>
      <c r="I356" s="89"/>
      <c r="J356" s="89">
        <v>3000</v>
      </c>
      <c r="K356" s="103"/>
      <c r="L356" s="89"/>
      <c r="M356" s="89"/>
      <c r="N356" s="89"/>
      <c r="O356" s="89"/>
      <c r="P356" s="89"/>
      <c r="Q356" s="89">
        <v>620</v>
      </c>
      <c r="R356" s="89"/>
      <c r="S356" s="89"/>
      <c r="T356" s="103" t="e">
        <f t="shared" si="28"/>
        <v>#N/A</v>
      </c>
      <c r="U356" s="89"/>
      <c r="V356" s="103"/>
      <c r="W356" s="89" t="s">
        <v>37</v>
      </c>
      <c r="X356" s="89"/>
      <c r="Y356" s="103">
        <f t="shared" si="29"/>
        <v>0</v>
      </c>
      <c r="Z356" s="105">
        <v>12</v>
      </c>
      <c r="AA356" s="90">
        <f>'LEDGER LOAD INPUT'!E379</f>
        <v>0</v>
      </c>
      <c r="AB356" s="108">
        <f t="shared" si="26"/>
        <v>0</v>
      </c>
      <c r="AC356" s="112">
        <f t="shared" si="27"/>
        <v>0</v>
      </c>
    </row>
    <row r="357" spans="1:29">
      <c r="A357" s="89" t="s">
        <v>32</v>
      </c>
      <c r="B357" s="89" t="s">
        <v>32</v>
      </c>
      <c r="C357" s="89" t="s">
        <v>33</v>
      </c>
      <c r="D357" s="89" t="s">
        <v>33</v>
      </c>
      <c r="E357" s="89">
        <v>480000</v>
      </c>
      <c r="F357" s="89"/>
      <c r="G357" s="103" t="e">
        <f t="shared" si="30"/>
        <v>#N/A</v>
      </c>
      <c r="H357" s="89"/>
      <c r="I357" s="89"/>
      <c r="J357" s="89">
        <v>3000</v>
      </c>
      <c r="K357" s="103"/>
      <c r="L357" s="89"/>
      <c r="M357" s="89"/>
      <c r="N357" s="89"/>
      <c r="O357" s="89"/>
      <c r="P357" s="89"/>
      <c r="Q357" s="89">
        <v>900</v>
      </c>
      <c r="R357" s="89"/>
      <c r="S357" s="89"/>
      <c r="T357" s="103" t="e">
        <f t="shared" si="28"/>
        <v>#N/A</v>
      </c>
      <c r="U357" s="89"/>
      <c r="V357" s="103"/>
      <c r="W357" s="89" t="s">
        <v>37</v>
      </c>
      <c r="X357" s="89"/>
      <c r="Y357" s="103">
        <f t="shared" si="29"/>
        <v>0</v>
      </c>
      <c r="Z357" s="105">
        <v>12</v>
      </c>
      <c r="AA357" s="90">
        <f>'LEDGER LOAD INPUT'!E380</f>
        <v>0</v>
      </c>
      <c r="AB357" s="108">
        <f t="shared" si="26"/>
        <v>0</v>
      </c>
      <c r="AC357" s="112">
        <f t="shared" si="27"/>
        <v>0</v>
      </c>
    </row>
    <row r="358" spans="1:29">
      <c r="A358" s="89" t="s">
        <v>32</v>
      </c>
      <c r="B358" s="89" t="s">
        <v>32</v>
      </c>
      <c r="C358" s="89" t="s">
        <v>33</v>
      </c>
      <c r="D358" s="89" t="s">
        <v>33</v>
      </c>
      <c r="E358" s="89">
        <v>490000</v>
      </c>
      <c r="F358" s="89"/>
      <c r="G358" s="103" t="e">
        <f t="shared" si="30"/>
        <v>#N/A</v>
      </c>
      <c r="H358" s="89"/>
      <c r="I358" s="89"/>
      <c r="J358" s="89">
        <v>3000</v>
      </c>
      <c r="K358" s="103"/>
      <c r="L358" s="89"/>
      <c r="M358" s="89"/>
      <c r="N358" s="89"/>
      <c r="O358" s="89"/>
      <c r="P358" s="89"/>
      <c r="Q358" s="89">
        <v>100</v>
      </c>
      <c r="R358" s="89"/>
      <c r="S358" s="89"/>
      <c r="T358" s="103" t="e">
        <f t="shared" si="28"/>
        <v>#N/A</v>
      </c>
      <c r="U358" s="89"/>
      <c r="V358" s="103"/>
      <c r="W358" s="89" t="s">
        <v>37</v>
      </c>
      <c r="X358" s="89"/>
      <c r="Y358" s="103">
        <f t="shared" si="29"/>
        <v>0</v>
      </c>
      <c r="Z358" s="105">
        <v>12</v>
      </c>
      <c r="AA358" s="90">
        <f>'LEDGER LOAD INPUT'!E381</f>
        <v>0</v>
      </c>
      <c r="AB358" s="108">
        <f t="shared" si="26"/>
        <v>0</v>
      </c>
      <c r="AC358" s="112">
        <f t="shared" si="27"/>
        <v>0</v>
      </c>
    </row>
    <row r="359" spans="1:29">
      <c r="A359" s="89" t="s">
        <v>32</v>
      </c>
      <c r="B359" s="89" t="s">
        <v>32</v>
      </c>
      <c r="C359" s="89" t="s">
        <v>33</v>
      </c>
      <c r="D359" s="89" t="s">
        <v>33</v>
      </c>
      <c r="E359" s="89">
        <v>490000</v>
      </c>
      <c r="F359" s="89"/>
      <c r="G359" s="103" t="e">
        <f t="shared" si="30"/>
        <v>#N/A</v>
      </c>
      <c r="H359" s="89"/>
      <c r="I359" s="89"/>
      <c r="J359" s="89">
        <v>3000</v>
      </c>
      <c r="K359" s="103"/>
      <c r="L359" s="89"/>
      <c r="M359" s="89"/>
      <c r="N359" s="89"/>
      <c r="O359" s="89"/>
      <c r="P359" s="89"/>
      <c r="Q359" s="89" t="s">
        <v>38</v>
      </c>
      <c r="R359" s="89"/>
      <c r="S359" s="89"/>
      <c r="T359" s="103" t="e">
        <f t="shared" si="28"/>
        <v>#N/A</v>
      </c>
      <c r="U359" s="89"/>
      <c r="V359" s="103"/>
      <c r="W359" s="89" t="s">
        <v>37</v>
      </c>
      <c r="X359" s="89"/>
      <c r="Y359" s="103">
        <f t="shared" si="29"/>
        <v>0</v>
      </c>
      <c r="Z359" s="105">
        <v>12</v>
      </c>
      <c r="AA359" s="90">
        <f>'LEDGER LOAD INPUT'!E382</f>
        <v>0</v>
      </c>
      <c r="AB359" s="108">
        <f t="shared" si="26"/>
        <v>0</v>
      </c>
      <c r="AC359" s="112">
        <f t="shared" si="27"/>
        <v>0</v>
      </c>
    </row>
    <row r="360" spans="1:29">
      <c r="A360" s="89" t="s">
        <v>32</v>
      </c>
      <c r="B360" s="89" t="s">
        <v>32</v>
      </c>
      <c r="C360" s="89" t="s">
        <v>33</v>
      </c>
      <c r="D360" s="89" t="s">
        <v>33</v>
      </c>
      <c r="E360" s="89">
        <v>490000</v>
      </c>
      <c r="F360" s="89"/>
      <c r="G360" s="103" t="e">
        <f t="shared" si="30"/>
        <v>#N/A</v>
      </c>
      <c r="H360" s="89"/>
      <c r="I360" s="89"/>
      <c r="J360" s="89">
        <v>3000</v>
      </c>
      <c r="K360" s="103"/>
      <c r="L360" s="89"/>
      <c r="M360" s="89"/>
      <c r="N360" s="89"/>
      <c r="O360" s="89"/>
      <c r="P360" s="89"/>
      <c r="Q360" s="89">
        <v>610</v>
      </c>
      <c r="R360" s="89"/>
      <c r="S360" s="89"/>
      <c r="T360" s="103" t="e">
        <f t="shared" si="28"/>
        <v>#N/A</v>
      </c>
      <c r="U360" s="89"/>
      <c r="V360" s="103"/>
      <c r="W360" s="89" t="s">
        <v>37</v>
      </c>
      <c r="X360" s="89"/>
      <c r="Y360" s="103">
        <f t="shared" si="29"/>
        <v>0</v>
      </c>
      <c r="Z360" s="105">
        <v>12</v>
      </c>
      <c r="AA360" s="90">
        <f>'LEDGER LOAD INPUT'!E383</f>
        <v>0</v>
      </c>
      <c r="AB360" s="108">
        <f t="shared" si="26"/>
        <v>0</v>
      </c>
      <c r="AC360" s="112">
        <f t="shared" si="27"/>
        <v>0</v>
      </c>
    </row>
    <row r="361" spans="1:29">
      <c r="A361" s="89" t="s">
        <v>32</v>
      </c>
      <c r="B361" s="89" t="s">
        <v>32</v>
      </c>
      <c r="C361" s="89" t="s">
        <v>33</v>
      </c>
      <c r="D361" s="89" t="s">
        <v>33</v>
      </c>
      <c r="E361" s="89">
        <v>490000</v>
      </c>
      <c r="F361" s="89"/>
      <c r="G361" s="103" t="e">
        <f t="shared" si="30"/>
        <v>#N/A</v>
      </c>
      <c r="H361" s="89"/>
      <c r="I361" s="89"/>
      <c r="J361" s="89">
        <v>3000</v>
      </c>
      <c r="K361" s="103"/>
      <c r="L361" s="89"/>
      <c r="M361" s="89"/>
      <c r="N361" s="89"/>
      <c r="O361" s="89"/>
      <c r="P361" s="89"/>
      <c r="Q361" s="89">
        <v>620</v>
      </c>
      <c r="R361" s="89"/>
      <c r="S361" s="89"/>
      <c r="T361" s="103" t="e">
        <f t="shared" si="28"/>
        <v>#N/A</v>
      </c>
      <c r="U361" s="89"/>
      <c r="V361" s="103"/>
      <c r="W361" s="89" t="s">
        <v>37</v>
      </c>
      <c r="X361" s="89"/>
      <c r="Y361" s="103">
        <f t="shared" si="29"/>
        <v>0</v>
      </c>
      <c r="Z361" s="105">
        <v>12</v>
      </c>
      <c r="AA361" s="90">
        <f>'LEDGER LOAD INPUT'!E384</f>
        <v>0</v>
      </c>
      <c r="AB361" s="108">
        <f t="shared" si="26"/>
        <v>0</v>
      </c>
      <c r="AC361" s="112">
        <f t="shared" si="27"/>
        <v>0</v>
      </c>
    </row>
    <row r="362" spans="1:29">
      <c r="A362" s="89" t="s">
        <v>32</v>
      </c>
      <c r="B362" s="89" t="s">
        <v>32</v>
      </c>
      <c r="C362" s="89" t="s">
        <v>33</v>
      </c>
      <c r="D362" s="89" t="s">
        <v>33</v>
      </c>
      <c r="E362" s="89">
        <v>490000</v>
      </c>
      <c r="F362" s="89"/>
      <c r="G362" s="103" t="e">
        <f t="shared" si="30"/>
        <v>#N/A</v>
      </c>
      <c r="H362" s="89"/>
      <c r="I362" s="89"/>
      <c r="J362" s="89">
        <v>3000</v>
      </c>
      <c r="K362" s="103"/>
      <c r="L362" s="89"/>
      <c r="M362" s="89"/>
      <c r="N362" s="89"/>
      <c r="O362" s="89"/>
      <c r="P362" s="89"/>
      <c r="Q362" s="89">
        <v>900</v>
      </c>
      <c r="R362" s="89"/>
      <c r="S362" s="89"/>
      <c r="T362" s="103" t="e">
        <f t="shared" si="28"/>
        <v>#N/A</v>
      </c>
      <c r="U362" s="89"/>
      <c r="V362" s="103"/>
      <c r="W362" s="89" t="s">
        <v>37</v>
      </c>
      <c r="X362" s="89"/>
      <c r="Y362" s="103">
        <f t="shared" si="29"/>
        <v>0</v>
      </c>
      <c r="Z362" s="105">
        <v>12</v>
      </c>
      <c r="AA362" s="90">
        <f>'LEDGER LOAD INPUT'!E385</f>
        <v>0</v>
      </c>
      <c r="AB362" s="108">
        <f t="shared" si="26"/>
        <v>0</v>
      </c>
      <c r="AC362" s="112">
        <f t="shared" si="27"/>
        <v>0</v>
      </c>
    </row>
    <row r="363" spans="1:29">
      <c r="A363" s="89" t="s">
        <v>32</v>
      </c>
      <c r="B363" s="89" t="s">
        <v>32</v>
      </c>
      <c r="C363" s="89" t="s">
        <v>33</v>
      </c>
      <c r="D363" s="89" t="s">
        <v>33</v>
      </c>
      <c r="E363" s="89">
        <v>500000</v>
      </c>
      <c r="F363" s="89"/>
      <c r="G363" s="103" t="e">
        <f t="shared" si="30"/>
        <v>#N/A</v>
      </c>
      <c r="H363" s="89"/>
      <c r="I363" s="89"/>
      <c r="J363" s="89">
        <v>3000</v>
      </c>
      <c r="K363" s="103"/>
      <c r="L363" s="89"/>
      <c r="M363" s="89"/>
      <c r="N363" s="89"/>
      <c r="O363" s="89"/>
      <c r="P363" s="89"/>
      <c r="Q363" s="89">
        <v>100</v>
      </c>
      <c r="R363" s="89"/>
      <c r="S363" s="89"/>
      <c r="T363" s="103" t="e">
        <f t="shared" si="28"/>
        <v>#N/A</v>
      </c>
      <c r="U363" s="89"/>
      <c r="V363" s="103"/>
      <c r="W363" s="89" t="s">
        <v>37</v>
      </c>
      <c r="X363" s="89"/>
      <c r="Y363" s="103">
        <f t="shared" si="29"/>
        <v>0</v>
      </c>
      <c r="Z363" s="105">
        <v>12</v>
      </c>
      <c r="AA363" s="90">
        <f>'LEDGER LOAD INPUT'!E386</f>
        <v>0</v>
      </c>
      <c r="AB363" s="108">
        <f t="shared" si="26"/>
        <v>0</v>
      </c>
      <c r="AC363" s="112">
        <f t="shared" si="27"/>
        <v>0</v>
      </c>
    </row>
    <row r="364" spans="1:29">
      <c r="A364" s="89" t="s">
        <v>32</v>
      </c>
      <c r="B364" s="89" t="s">
        <v>32</v>
      </c>
      <c r="C364" s="89" t="s">
        <v>33</v>
      </c>
      <c r="D364" s="89" t="s">
        <v>33</v>
      </c>
      <c r="E364" s="89">
        <v>500000</v>
      </c>
      <c r="F364" s="89"/>
      <c r="G364" s="103" t="e">
        <f t="shared" si="30"/>
        <v>#N/A</v>
      </c>
      <c r="H364" s="89"/>
      <c r="I364" s="89"/>
      <c r="J364" s="89">
        <v>3000</v>
      </c>
      <c r="K364" s="103"/>
      <c r="L364" s="89"/>
      <c r="M364" s="89"/>
      <c r="N364" s="89"/>
      <c r="O364" s="89"/>
      <c r="P364" s="89"/>
      <c r="Q364" s="89" t="s">
        <v>38</v>
      </c>
      <c r="R364" s="89"/>
      <c r="S364" s="89"/>
      <c r="T364" s="103" t="e">
        <f t="shared" si="28"/>
        <v>#N/A</v>
      </c>
      <c r="U364" s="89"/>
      <c r="V364" s="103"/>
      <c r="W364" s="89" t="s">
        <v>37</v>
      </c>
      <c r="X364" s="89"/>
      <c r="Y364" s="103">
        <f t="shared" si="29"/>
        <v>0</v>
      </c>
      <c r="Z364" s="105">
        <v>12</v>
      </c>
      <c r="AA364" s="90">
        <f>'LEDGER LOAD INPUT'!E387</f>
        <v>0</v>
      </c>
      <c r="AB364" s="108">
        <f t="shared" si="26"/>
        <v>0</v>
      </c>
      <c r="AC364" s="112">
        <f t="shared" si="27"/>
        <v>0</v>
      </c>
    </row>
    <row r="365" spans="1:29">
      <c r="A365" s="89" t="s">
        <v>32</v>
      </c>
      <c r="B365" s="89" t="s">
        <v>32</v>
      </c>
      <c r="C365" s="89" t="s">
        <v>33</v>
      </c>
      <c r="D365" s="89" t="s">
        <v>33</v>
      </c>
      <c r="E365" s="89">
        <v>500000</v>
      </c>
      <c r="F365" s="89"/>
      <c r="G365" s="103" t="e">
        <f t="shared" si="30"/>
        <v>#N/A</v>
      </c>
      <c r="H365" s="89"/>
      <c r="I365" s="89"/>
      <c r="J365" s="89">
        <v>3000</v>
      </c>
      <c r="K365" s="103"/>
      <c r="L365" s="89"/>
      <c r="M365" s="89"/>
      <c r="N365" s="89"/>
      <c r="O365" s="89"/>
      <c r="P365" s="89"/>
      <c r="Q365" s="89">
        <v>610</v>
      </c>
      <c r="R365" s="89"/>
      <c r="S365" s="89"/>
      <c r="T365" s="103" t="e">
        <f t="shared" si="28"/>
        <v>#N/A</v>
      </c>
      <c r="U365" s="89"/>
      <c r="V365" s="103"/>
      <c r="W365" s="89" t="s">
        <v>37</v>
      </c>
      <c r="X365" s="89"/>
      <c r="Y365" s="103">
        <f t="shared" si="29"/>
        <v>0</v>
      </c>
      <c r="Z365" s="105">
        <v>12</v>
      </c>
      <c r="AA365" s="90">
        <f>'LEDGER LOAD INPUT'!E388</f>
        <v>0</v>
      </c>
      <c r="AB365" s="108">
        <f t="shared" si="26"/>
        <v>0</v>
      </c>
      <c r="AC365" s="112">
        <f t="shared" si="27"/>
        <v>0</v>
      </c>
    </row>
    <row r="366" spans="1:29">
      <c r="A366" s="89" t="s">
        <v>32</v>
      </c>
      <c r="B366" s="89" t="s">
        <v>32</v>
      </c>
      <c r="C366" s="89" t="s">
        <v>33</v>
      </c>
      <c r="D366" s="89" t="s">
        <v>33</v>
      </c>
      <c r="E366" s="89">
        <v>500000</v>
      </c>
      <c r="F366" s="89"/>
      <c r="G366" s="103" t="e">
        <f t="shared" si="30"/>
        <v>#N/A</v>
      </c>
      <c r="H366" s="89"/>
      <c r="I366" s="89"/>
      <c r="J366" s="89">
        <v>3000</v>
      </c>
      <c r="K366" s="103"/>
      <c r="L366" s="89"/>
      <c r="M366" s="89"/>
      <c r="N366" s="89"/>
      <c r="O366" s="89"/>
      <c r="P366" s="89"/>
      <c r="Q366" s="89">
        <v>620</v>
      </c>
      <c r="R366" s="89"/>
      <c r="S366" s="89"/>
      <c r="T366" s="103" t="e">
        <f t="shared" si="28"/>
        <v>#N/A</v>
      </c>
      <c r="U366" s="89"/>
      <c r="V366" s="103"/>
      <c r="W366" s="89" t="s">
        <v>37</v>
      </c>
      <c r="X366" s="89"/>
      <c r="Y366" s="103">
        <f t="shared" si="29"/>
        <v>0</v>
      </c>
      <c r="Z366" s="105">
        <v>12</v>
      </c>
      <c r="AA366" s="90">
        <f>'LEDGER LOAD INPUT'!E389</f>
        <v>0</v>
      </c>
      <c r="AB366" s="108">
        <f t="shared" si="26"/>
        <v>0</v>
      </c>
      <c r="AC366" s="112">
        <f t="shared" si="27"/>
        <v>0</v>
      </c>
    </row>
    <row r="367" spans="1:29">
      <c r="A367" s="89" t="s">
        <v>32</v>
      </c>
      <c r="B367" s="89" t="s">
        <v>32</v>
      </c>
      <c r="C367" s="89" t="s">
        <v>33</v>
      </c>
      <c r="D367" s="89" t="s">
        <v>33</v>
      </c>
      <c r="E367" s="89">
        <v>500000</v>
      </c>
      <c r="F367" s="89"/>
      <c r="G367" s="103" t="e">
        <f t="shared" si="30"/>
        <v>#N/A</v>
      </c>
      <c r="H367" s="89"/>
      <c r="I367" s="89"/>
      <c r="J367" s="89">
        <v>3000</v>
      </c>
      <c r="K367" s="103"/>
      <c r="L367" s="89"/>
      <c r="M367" s="89"/>
      <c r="N367" s="89"/>
      <c r="O367" s="89"/>
      <c r="P367" s="89"/>
      <c r="Q367" s="89">
        <v>900</v>
      </c>
      <c r="R367" s="89"/>
      <c r="S367" s="89"/>
      <c r="T367" s="103" t="e">
        <f t="shared" si="28"/>
        <v>#N/A</v>
      </c>
      <c r="U367" s="89"/>
      <c r="V367" s="103"/>
      <c r="W367" s="89" t="s">
        <v>37</v>
      </c>
      <c r="X367" s="89"/>
      <c r="Y367" s="103">
        <f t="shared" si="29"/>
        <v>0</v>
      </c>
      <c r="Z367" s="105">
        <v>12</v>
      </c>
      <c r="AA367" s="90">
        <f>'LEDGER LOAD INPUT'!E390</f>
        <v>0</v>
      </c>
      <c r="AB367" s="108">
        <f t="shared" si="26"/>
        <v>0</v>
      </c>
      <c r="AC367" s="112">
        <f t="shared" si="27"/>
        <v>0</v>
      </c>
    </row>
    <row r="368" spans="1:29">
      <c r="A368" s="89" t="s">
        <v>32</v>
      </c>
      <c r="B368" s="89" t="s">
        <v>32</v>
      </c>
      <c r="C368" s="89" t="s">
        <v>33</v>
      </c>
      <c r="D368" s="89" t="s">
        <v>33</v>
      </c>
      <c r="E368" s="89">
        <v>510000</v>
      </c>
      <c r="F368" s="89"/>
      <c r="G368" s="103" t="e">
        <f t="shared" si="30"/>
        <v>#N/A</v>
      </c>
      <c r="H368" s="89"/>
      <c r="I368" s="89"/>
      <c r="J368" s="89">
        <v>3000</v>
      </c>
      <c r="K368" s="103"/>
      <c r="L368" s="89"/>
      <c r="M368" s="89"/>
      <c r="N368" s="89"/>
      <c r="O368" s="89"/>
      <c r="P368" s="89"/>
      <c r="Q368" s="89">
        <v>100</v>
      </c>
      <c r="R368" s="89"/>
      <c r="S368" s="89"/>
      <c r="T368" s="103" t="e">
        <f t="shared" si="28"/>
        <v>#N/A</v>
      </c>
      <c r="U368" s="89"/>
      <c r="V368" s="103"/>
      <c r="W368" s="89" t="s">
        <v>37</v>
      </c>
      <c r="X368" s="89"/>
      <c r="Y368" s="103">
        <f t="shared" si="29"/>
        <v>0</v>
      </c>
      <c r="Z368" s="105">
        <v>12</v>
      </c>
      <c r="AA368" s="90">
        <f>'LEDGER LOAD INPUT'!E391</f>
        <v>0</v>
      </c>
      <c r="AB368" s="108">
        <f t="shared" si="26"/>
        <v>0</v>
      </c>
      <c r="AC368" s="112">
        <f t="shared" si="27"/>
        <v>0</v>
      </c>
    </row>
    <row r="369" spans="1:29">
      <c r="A369" s="89" t="s">
        <v>32</v>
      </c>
      <c r="B369" s="89" t="s">
        <v>32</v>
      </c>
      <c r="C369" s="89" t="s">
        <v>33</v>
      </c>
      <c r="D369" s="89" t="s">
        <v>33</v>
      </c>
      <c r="E369" s="89">
        <v>510000</v>
      </c>
      <c r="F369" s="89"/>
      <c r="G369" s="103" t="e">
        <f t="shared" si="30"/>
        <v>#N/A</v>
      </c>
      <c r="H369" s="89"/>
      <c r="I369" s="89"/>
      <c r="J369" s="89">
        <v>3000</v>
      </c>
      <c r="K369" s="103"/>
      <c r="L369" s="89"/>
      <c r="M369" s="89"/>
      <c r="N369" s="89"/>
      <c r="O369" s="89"/>
      <c r="P369" s="89"/>
      <c r="Q369" s="89" t="s">
        <v>38</v>
      </c>
      <c r="R369" s="89"/>
      <c r="S369" s="89"/>
      <c r="T369" s="103" t="e">
        <f t="shared" si="28"/>
        <v>#N/A</v>
      </c>
      <c r="U369" s="89"/>
      <c r="V369" s="103"/>
      <c r="W369" s="89" t="s">
        <v>37</v>
      </c>
      <c r="X369" s="89"/>
      <c r="Y369" s="103">
        <f t="shared" si="29"/>
        <v>0</v>
      </c>
      <c r="Z369" s="105">
        <v>12</v>
      </c>
      <c r="AA369" s="90">
        <f>'LEDGER LOAD INPUT'!E392</f>
        <v>0</v>
      </c>
      <c r="AB369" s="108">
        <f t="shared" si="26"/>
        <v>0</v>
      </c>
      <c r="AC369" s="112">
        <f t="shared" si="27"/>
        <v>0</v>
      </c>
    </row>
    <row r="370" spans="1:29">
      <c r="A370" s="89" t="s">
        <v>32</v>
      </c>
      <c r="B370" s="89" t="s">
        <v>32</v>
      </c>
      <c r="C370" s="89" t="s">
        <v>33</v>
      </c>
      <c r="D370" s="89" t="s">
        <v>33</v>
      </c>
      <c r="E370" s="89">
        <v>510000</v>
      </c>
      <c r="F370" s="89"/>
      <c r="G370" s="103" t="e">
        <f t="shared" si="30"/>
        <v>#N/A</v>
      </c>
      <c r="H370" s="89"/>
      <c r="I370" s="89"/>
      <c r="J370" s="89">
        <v>3000</v>
      </c>
      <c r="K370" s="103"/>
      <c r="L370" s="89"/>
      <c r="M370" s="89"/>
      <c r="N370" s="89"/>
      <c r="O370" s="89"/>
      <c r="P370" s="89"/>
      <c r="Q370" s="89">
        <v>610</v>
      </c>
      <c r="R370" s="89"/>
      <c r="S370" s="89"/>
      <c r="T370" s="103" t="e">
        <f t="shared" si="28"/>
        <v>#N/A</v>
      </c>
      <c r="U370" s="89"/>
      <c r="V370" s="103"/>
      <c r="W370" s="89" t="s">
        <v>37</v>
      </c>
      <c r="X370" s="89"/>
      <c r="Y370" s="103">
        <f t="shared" si="29"/>
        <v>0</v>
      </c>
      <c r="Z370" s="105">
        <v>12</v>
      </c>
      <c r="AA370" s="90">
        <f>'LEDGER LOAD INPUT'!E393</f>
        <v>0</v>
      </c>
      <c r="AB370" s="108">
        <f t="shared" si="26"/>
        <v>0</v>
      </c>
      <c r="AC370" s="112">
        <f t="shared" si="27"/>
        <v>0</v>
      </c>
    </row>
    <row r="371" spans="1:29">
      <c r="A371" s="89" t="s">
        <v>32</v>
      </c>
      <c r="B371" s="89" t="s">
        <v>32</v>
      </c>
      <c r="C371" s="89" t="s">
        <v>33</v>
      </c>
      <c r="D371" s="89" t="s">
        <v>33</v>
      </c>
      <c r="E371" s="89">
        <v>510000</v>
      </c>
      <c r="F371" s="89"/>
      <c r="G371" s="103" t="e">
        <f t="shared" si="30"/>
        <v>#N/A</v>
      </c>
      <c r="H371" s="89"/>
      <c r="I371" s="89"/>
      <c r="J371" s="89">
        <v>3000</v>
      </c>
      <c r="K371" s="103"/>
      <c r="L371" s="89"/>
      <c r="M371" s="89"/>
      <c r="N371" s="89"/>
      <c r="O371" s="89"/>
      <c r="P371" s="89"/>
      <c r="Q371" s="89">
        <v>620</v>
      </c>
      <c r="R371" s="89"/>
      <c r="S371" s="89"/>
      <c r="T371" s="103" t="e">
        <f t="shared" si="28"/>
        <v>#N/A</v>
      </c>
      <c r="U371" s="89"/>
      <c r="V371" s="103"/>
      <c r="W371" s="89" t="s">
        <v>37</v>
      </c>
      <c r="X371" s="89"/>
      <c r="Y371" s="103">
        <f t="shared" si="29"/>
        <v>0</v>
      </c>
      <c r="Z371" s="105">
        <v>12</v>
      </c>
      <c r="AA371" s="90">
        <f>'LEDGER LOAD INPUT'!E394</f>
        <v>0</v>
      </c>
      <c r="AB371" s="108">
        <f t="shared" si="26"/>
        <v>0</v>
      </c>
      <c r="AC371" s="112">
        <f t="shared" si="27"/>
        <v>0</v>
      </c>
    </row>
    <row r="372" spans="1:29">
      <c r="A372" s="89" t="s">
        <v>32</v>
      </c>
      <c r="B372" s="89" t="s">
        <v>32</v>
      </c>
      <c r="C372" s="89" t="s">
        <v>33</v>
      </c>
      <c r="D372" s="89" t="s">
        <v>33</v>
      </c>
      <c r="E372" s="89">
        <v>510000</v>
      </c>
      <c r="F372" s="89"/>
      <c r="G372" s="103" t="e">
        <f t="shared" si="30"/>
        <v>#N/A</v>
      </c>
      <c r="H372" s="89"/>
      <c r="I372" s="89"/>
      <c r="J372" s="89">
        <v>3000</v>
      </c>
      <c r="K372" s="103"/>
      <c r="L372" s="89"/>
      <c r="M372" s="89"/>
      <c r="N372" s="89"/>
      <c r="O372" s="89"/>
      <c r="P372" s="89"/>
      <c r="Q372" s="89">
        <v>900</v>
      </c>
      <c r="R372" s="89"/>
      <c r="S372" s="89"/>
      <c r="T372" s="103" t="e">
        <f t="shared" si="28"/>
        <v>#N/A</v>
      </c>
      <c r="U372" s="89"/>
      <c r="V372" s="103"/>
      <c r="W372" s="89" t="s">
        <v>37</v>
      </c>
      <c r="X372" s="89"/>
      <c r="Y372" s="103">
        <f t="shared" si="29"/>
        <v>0</v>
      </c>
      <c r="Z372" s="105">
        <v>12</v>
      </c>
      <c r="AA372" s="90">
        <f>'LEDGER LOAD INPUT'!E395</f>
        <v>0</v>
      </c>
      <c r="AB372" s="108">
        <f t="shared" si="26"/>
        <v>0</v>
      </c>
      <c r="AC372" s="112">
        <f t="shared" si="27"/>
        <v>0</v>
      </c>
    </row>
    <row r="373" spans="1:29">
      <c r="A373" s="89" t="s">
        <v>32</v>
      </c>
      <c r="B373" s="89" t="s">
        <v>32</v>
      </c>
      <c r="C373" s="89" t="s">
        <v>33</v>
      </c>
      <c r="D373" s="89" t="s">
        <v>33</v>
      </c>
      <c r="E373" s="89">
        <v>520000</v>
      </c>
      <c r="F373" s="89"/>
      <c r="G373" s="103" t="e">
        <f t="shared" si="30"/>
        <v>#N/A</v>
      </c>
      <c r="H373" s="89"/>
      <c r="I373" s="89"/>
      <c r="J373" s="89">
        <v>3000</v>
      </c>
      <c r="K373" s="103"/>
      <c r="L373" s="89"/>
      <c r="M373" s="89"/>
      <c r="N373" s="89"/>
      <c r="O373" s="89"/>
      <c r="P373" s="89"/>
      <c r="Q373" s="89">
        <v>100</v>
      </c>
      <c r="R373" s="89"/>
      <c r="S373" s="89"/>
      <c r="T373" s="103" t="e">
        <f t="shared" si="28"/>
        <v>#N/A</v>
      </c>
      <c r="U373" s="89"/>
      <c r="V373" s="103"/>
      <c r="W373" s="89" t="s">
        <v>37</v>
      </c>
      <c r="X373" s="89"/>
      <c r="Y373" s="103">
        <f t="shared" si="29"/>
        <v>0</v>
      </c>
      <c r="Z373" s="105">
        <v>12</v>
      </c>
      <c r="AA373" s="90">
        <f>'LEDGER LOAD INPUT'!E396</f>
        <v>0</v>
      </c>
      <c r="AB373" s="108">
        <f t="shared" si="26"/>
        <v>0</v>
      </c>
      <c r="AC373" s="112">
        <f t="shared" si="27"/>
        <v>0</v>
      </c>
    </row>
    <row r="374" spans="1:29">
      <c r="A374" s="89" t="s">
        <v>32</v>
      </c>
      <c r="B374" s="89" t="s">
        <v>32</v>
      </c>
      <c r="C374" s="89" t="s">
        <v>33</v>
      </c>
      <c r="D374" s="89" t="s">
        <v>33</v>
      </c>
      <c r="E374" s="89">
        <v>520000</v>
      </c>
      <c r="F374" s="89"/>
      <c r="G374" s="103" t="e">
        <f t="shared" si="30"/>
        <v>#N/A</v>
      </c>
      <c r="H374" s="89"/>
      <c r="I374" s="89"/>
      <c r="J374" s="89">
        <v>3000</v>
      </c>
      <c r="K374" s="103"/>
      <c r="L374" s="89"/>
      <c r="M374" s="89"/>
      <c r="N374" s="89"/>
      <c r="O374" s="89"/>
      <c r="P374" s="89"/>
      <c r="Q374" s="89" t="s">
        <v>38</v>
      </c>
      <c r="R374" s="89"/>
      <c r="S374" s="89"/>
      <c r="T374" s="103" t="e">
        <f t="shared" si="28"/>
        <v>#N/A</v>
      </c>
      <c r="U374" s="89"/>
      <c r="V374" s="103"/>
      <c r="W374" s="89" t="s">
        <v>37</v>
      </c>
      <c r="X374" s="89"/>
      <c r="Y374" s="103">
        <f t="shared" si="29"/>
        <v>0</v>
      </c>
      <c r="Z374" s="105">
        <v>12</v>
      </c>
      <c r="AA374" s="90">
        <f>'LEDGER LOAD INPUT'!E397</f>
        <v>0</v>
      </c>
      <c r="AB374" s="108">
        <f t="shared" si="26"/>
        <v>0</v>
      </c>
      <c r="AC374" s="112">
        <f t="shared" si="27"/>
        <v>0</v>
      </c>
    </row>
    <row r="375" spans="1:29">
      <c r="A375" s="89" t="s">
        <v>32</v>
      </c>
      <c r="B375" s="89" t="s">
        <v>32</v>
      </c>
      <c r="C375" s="89" t="s">
        <v>33</v>
      </c>
      <c r="D375" s="89" t="s">
        <v>33</v>
      </c>
      <c r="E375" s="89">
        <v>520000</v>
      </c>
      <c r="F375" s="89"/>
      <c r="G375" s="103" t="e">
        <f t="shared" si="30"/>
        <v>#N/A</v>
      </c>
      <c r="H375" s="89"/>
      <c r="I375" s="89"/>
      <c r="J375" s="89">
        <v>3000</v>
      </c>
      <c r="K375" s="103"/>
      <c r="L375" s="89"/>
      <c r="M375" s="89"/>
      <c r="N375" s="89"/>
      <c r="O375" s="89"/>
      <c r="P375" s="89"/>
      <c r="Q375" s="89">
        <v>610</v>
      </c>
      <c r="R375" s="89"/>
      <c r="S375" s="89"/>
      <c r="T375" s="103" t="e">
        <f t="shared" si="28"/>
        <v>#N/A</v>
      </c>
      <c r="U375" s="89"/>
      <c r="V375" s="103"/>
      <c r="W375" s="89" t="s">
        <v>37</v>
      </c>
      <c r="X375" s="89"/>
      <c r="Y375" s="103">
        <f t="shared" si="29"/>
        <v>0</v>
      </c>
      <c r="Z375" s="105">
        <v>12</v>
      </c>
      <c r="AA375" s="90">
        <f>'LEDGER LOAD INPUT'!E398</f>
        <v>0</v>
      </c>
      <c r="AB375" s="108">
        <f t="shared" si="26"/>
        <v>0</v>
      </c>
      <c r="AC375" s="112">
        <f t="shared" si="27"/>
        <v>0</v>
      </c>
    </row>
    <row r="376" spans="1:29">
      <c r="A376" s="89" t="s">
        <v>32</v>
      </c>
      <c r="B376" s="89" t="s">
        <v>32</v>
      </c>
      <c r="C376" s="89" t="s">
        <v>33</v>
      </c>
      <c r="D376" s="89" t="s">
        <v>33</v>
      </c>
      <c r="E376" s="89">
        <v>520000</v>
      </c>
      <c r="F376" s="89"/>
      <c r="G376" s="103" t="e">
        <f t="shared" si="30"/>
        <v>#N/A</v>
      </c>
      <c r="H376" s="89"/>
      <c r="I376" s="89"/>
      <c r="J376" s="89">
        <v>3000</v>
      </c>
      <c r="K376" s="103"/>
      <c r="L376" s="89"/>
      <c r="M376" s="89"/>
      <c r="N376" s="89"/>
      <c r="O376" s="89"/>
      <c r="P376" s="89"/>
      <c r="Q376" s="89">
        <v>620</v>
      </c>
      <c r="R376" s="89"/>
      <c r="S376" s="89"/>
      <c r="T376" s="103" t="e">
        <f t="shared" si="28"/>
        <v>#N/A</v>
      </c>
      <c r="U376" s="89"/>
      <c r="V376" s="103"/>
      <c r="W376" s="89" t="s">
        <v>37</v>
      </c>
      <c r="X376" s="89"/>
      <c r="Y376" s="103">
        <f t="shared" si="29"/>
        <v>0</v>
      </c>
      <c r="Z376" s="105">
        <v>12</v>
      </c>
      <c r="AA376" s="90">
        <f>'LEDGER LOAD INPUT'!E399</f>
        <v>0</v>
      </c>
      <c r="AB376" s="108">
        <f t="shared" si="26"/>
        <v>0</v>
      </c>
      <c r="AC376" s="112">
        <f t="shared" si="27"/>
        <v>0</v>
      </c>
    </row>
    <row r="377" spans="1:29">
      <c r="A377" s="89" t="s">
        <v>32</v>
      </c>
      <c r="B377" s="89" t="s">
        <v>32</v>
      </c>
      <c r="C377" s="89" t="s">
        <v>33</v>
      </c>
      <c r="D377" s="89" t="s">
        <v>33</v>
      </c>
      <c r="E377" s="89">
        <v>520000</v>
      </c>
      <c r="F377" s="89"/>
      <c r="G377" s="103" t="e">
        <f t="shared" si="30"/>
        <v>#N/A</v>
      </c>
      <c r="H377" s="89"/>
      <c r="I377" s="89"/>
      <c r="J377" s="89">
        <v>3000</v>
      </c>
      <c r="K377" s="103"/>
      <c r="L377" s="89"/>
      <c r="M377" s="89"/>
      <c r="N377" s="89"/>
      <c r="O377" s="89"/>
      <c r="P377" s="89"/>
      <c r="Q377" s="89">
        <v>900</v>
      </c>
      <c r="R377" s="89"/>
      <c r="S377" s="89"/>
      <c r="T377" s="103" t="e">
        <f t="shared" si="28"/>
        <v>#N/A</v>
      </c>
      <c r="U377" s="89"/>
      <c r="V377" s="103"/>
      <c r="W377" s="89" t="s">
        <v>37</v>
      </c>
      <c r="X377" s="89"/>
      <c r="Y377" s="103">
        <f t="shared" si="29"/>
        <v>0</v>
      </c>
      <c r="Z377" s="105">
        <v>12</v>
      </c>
      <c r="AA377" s="90">
        <f>'LEDGER LOAD INPUT'!E400</f>
        <v>0</v>
      </c>
      <c r="AB377" s="108">
        <f t="shared" si="26"/>
        <v>0</v>
      </c>
      <c r="AC377" s="112">
        <f t="shared" si="27"/>
        <v>0</v>
      </c>
    </row>
    <row r="378" spans="1:29">
      <c r="A378" s="89" t="s">
        <v>32</v>
      </c>
      <c r="B378" s="89" t="s">
        <v>32</v>
      </c>
      <c r="C378" s="89" t="s">
        <v>33</v>
      </c>
      <c r="D378" s="89" t="s">
        <v>33</v>
      </c>
      <c r="E378" s="87">
        <v>100000</v>
      </c>
      <c r="F378" s="89"/>
      <c r="G378" s="103" t="e">
        <f t="shared" si="30"/>
        <v>#N/A</v>
      </c>
      <c r="H378" s="89"/>
      <c r="I378" s="89"/>
      <c r="J378" s="89">
        <v>4000</v>
      </c>
      <c r="K378" s="103"/>
      <c r="L378" s="89"/>
      <c r="M378" s="89"/>
      <c r="N378" s="89"/>
      <c r="O378" s="89"/>
      <c r="P378" s="89"/>
      <c r="Q378" s="89"/>
      <c r="R378" s="89"/>
      <c r="S378" s="89"/>
      <c r="T378" s="103" t="e">
        <f t="shared" si="28"/>
        <v>#N/A</v>
      </c>
      <c r="U378" s="89"/>
      <c r="V378" s="103"/>
      <c r="W378" s="89" t="s">
        <v>37</v>
      </c>
      <c r="X378" s="89"/>
      <c r="Y378" s="103">
        <f t="shared" si="29"/>
        <v>0</v>
      </c>
      <c r="Z378" s="105">
        <v>12</v>
      </c>
      <c r="AA378" s="90">
        <f>'LEDGER LOAD INPUT'!E404</f>
        <v>0</v>
      </c>
      <c r="AB378" s="108">
        <f t="shared" si="26"/>
        <v>0</v>
      </c>
      <c r="AC378" s="112">
        <f t="shared" si="27"/>
        <v>0</v>
      </c>
    </row>
    <row r="379" spans="1:29">
      <c r="A379" s="89" t="s">
        <v>32</v>
      </c>
      <c r="B379" s="89" t="s">
        <v>32</v>
      </c>
      <c r="C379" s="89" t="s">
        <v>33</v>
      </c>
      <c r="D379" s="89" t="s">
        <v>33</v>
      </c>
      <c r="E379" s="90">
        <v>110000</v>
      </c>
      <c r="F379" s="90"/>
      <c r="G379" s="103" t="e">
        <f t="shared" si="30"/>
        <v>#N/A</v>
      </c>
      <c r="H379" s="90"/>
      <c r="I379" s="89"/>
      <c r="J379" s="89">
        <v>4000</v>
      </c>
      <c r="K379" s="103"/>
      <c r="L379" s="89"/>
      <c r="M379" s="89"/>
      <c r="N379" s="89"/>
      <c r="O379" s="89"/>
      <c r="P379" s="89"/>
      <c r="Q379" s="89"/>
      <c r="R379" s="89"/>
      <c r="S379" s="89"/>
      <c r="T379" s="103" t="e">
        <f t="shared" si="28"/>
        <v>#N/A</v>
      </c>
      <c r="U379" s="89"/>
      <c r="V379" s="103"/>
      <c r="W379" s="89" t="s">
        <v>37</v>
      </c>
      <c r="X379" s="89"/>
      <c r="Y379" s="103">
        <f t="shared" si="29"/>
        <v>0</v>
      </c>
      <c r="Z379" s="105">
        <v>12</v>
      </c>
      <c r="AA379" s="90">
        <f>'LEDGER LOAD INPUT'!E405</f>
        <v>0</v>
      </c>
      <c r="AB379" s="108">
        <f t="shared" si="26"/>
        <v>0</v>
      </c>
      <c r="AC379" s="112">
        <f t="shared" si="27"/>
        <v>0</v>
      </c>
    </row>
    <row r="380" spans="1:29">
      <c r="A380" s="89" t="s">
        <v>32</v>
      </c>
      <c r="B380" s="89" t="s">
        <v>32</v>
      </c>
      <c r="C380" s="89" t="s">
        <v>33</v>
      </c>
      <c r="D380" s="89" t="s">
        <v>33</v>
      </c>
      <c r="E380" s="89">
        <v>120000</v>
      </c>
      <c r="F380" s="89"/>
      <c r="G380" s="103" t="e">
        <f t="shared" si="30"/>
        <v>#N/A</v>
      </c>
      <c r="H380" s="89"/>
      <c r="I380" s="89"/>
      <c r="J380" s="89">
        <v>4000</v>
      </c>
      <c r="K380" s="103"/>
      <c r="L380" s="89"/>
      <c r="M380" s="89"/>
      <c r="N380" s="89"/>
      <c r="O380" s="89"/>
      <c r="P380" s="89"/>
      <c r="Q380" s="89"/>
      <c r="R380" s="89"/>
      <c r="S380" s="89"/>
      <c r="T380" s="103" t="e">
        <f t="shared" si="28"/>
        <v>#N/A</v>
      </c>
      <c r="U380" s="89"/>
      <c r="V380" s="103"/>
      <c r="W380" s="89" t="s">
        <v>37</v>
      </c>
      <c r="X380" s="89"/>
      <c r="Y380" s="103">
        <f t="shared" si="29"/>
        <v>0</v>
      </c>
      <c r="Z380" s="105">
        <v>12</v>
      </c>
      <c r="AA380" s="90">
        <f>'LEDGER LOAD INPUT'!E406</f>
        <v>0</v>
      </c>
      <c r="AB380" s="108">
        <f t="shared" si="26"/>
        <v>0</v>
      </c>
      <c r="AC380" s="112">
        <f t="shared" si="27"/>
        <v>0</v>
      </c>
    </row>
    <row r="381" spans="1:29">
      <c r="A381" s="89" t="s">
        <v>32</v>
      </c>
      <c r="B381" s="89" t="s">
        <v>32</v>
      </c>
      <c r="C381" s="89" t="s">
        <v>33</v>
      </c>
      <c r="D381" s="89" t="s">
        <v>33</v>
      </c>
      <c r="E381" s="89">
        <v>130000</v>
      </c>
      <c r="F381" s="89"/>
      <c r="G381" s="103" t="e">
        <f t="shared" si="30"/>
        <v>#N/A</v>
      </c>
      <c r="H381" s="89"/>
      <c r="I381" s="89"/>
      <c r="J381" s="89">
        <v>4000</v>
      </c>
      <c r="K381" s="103"/>
      <c r="L381" s="89"/>
      <c r="M381" s="89"/>
      <c r="N381" s="89"/>
      <c r="O381" s="89"/>
      <c r="P381" s="89"/>
      <c r="Q381" s="89"/>
      <c r="R381" s="89"/>
      <c r="S381" s="89"/>
      <c r="T381" s="103" t="e">
        <f t="shared" si="28"/>
        <v>#N/A</v>
      </c>
      <c r="U381" s="89"/>
      <c r="V381" s="103"/>
      <c r="W381" s="89" t="s">
        <v>37</v>
      </c>
      <c r="X381" s="89"/>
      <c r="Y381" s="103">
        <f t="shared" si="29"/>
        <v>0</v>
      </c>
      <c r="Z381" s="105">
        <v>12</v>
      </c>
      <c r="AA381" s="90">
        <f>'LEDGER LOAD INPUT'!E407</f>
        <v>0</v>
      </c>
      <c r="AB381" s="108">
        <f t="shared" si="26"/>
        <v>0</v>
      </c>
      <c r="AC381" s="112">
        <f t="shared" si="27"/>
        <v>0</v>
      </c>
    </row>
    <row r="382" spans="1:29">
      <c r="A382" s="89" t="s">
        <v>32</v>
      </c>
      <c r="B382" s="89" t="s">
        <v>32</v>
      </c>
      <c r="C382" s="89" t="s">
        <v>33</v>
      </c>
      <c r="D382" s="89" t="s">
        <v>33</v>
      </c>
      <c r="E382" s="89">
        <v>140000</v>
      </c>
      <c r="F382" s="89"/>
      <c r="G382" s="103" t="e">
        <f t="shared" si="30"/>
        <v>#N/A</v>
      </c>
      <c r="H382" s="89"/>
      <c r="I382" s="89"/>
      <c r="J382" s="89">
        <v>4000</v>
      </c>
      <c r="K382" s="103"/>
      <c r="L382" s="89"/>
      <c r="M382" s="89"/>
      <c r="N382" s="89"/>
      <c r="O382" s="89"/>
      <c r="P382" s="89"/>
      <c r="Q382" s="89"/>
      <c r="R382" s="89"/>
      <c r="S382" s="89"/>
      <c r="T382" s="103" t="e">
        <f t="shared" si="28"/>
        <v>#N/A</v>
      </c>
      <c r="U382" s="89"/>
      <c r="V382" s="103"/>
      <c r="W382" s="89" t="s">
        <v>37</v>
      </c>
      <c r="X382" s="89"/>
      <c r="Y382" s="103">
        <f t="shared" si="29"/>
        <v>0</v>
      </c>
      <c r="Z382" s="105">
        <v>12</v>
      </c>
      <c r="AA382" s="90">
        <f>'LEDGER LOAD INPUT'!E408</f>
        <v>0</v>
      </c>
      <c r="AB382" s="108">
        <f t="shared" si="26"/>
        <v>0</v>
      </c>
      <c r="AC382" s="112">
        <f t="shared" si="27"/>
        <v>0</v>
      </c>
    </row>
    <row r="383" spans="1:29">
      <c r="A383" s="89" t="s">
        <v>32</v>
      </c>
      <c r="B383" s="89" t="s">
        <v>32</v>
      </c>
      <c r="C383" s="89" t="s">
        <v>33</v>
      </c>
      <c r="D383" s="89" t="s">
        <v>33</v>
      </c>
      <c r="E383" s="89">
        <v>150000</v>
      </c>
      <c r="F383" s="89"/>
      <c r="G383" s="103" t="e">
        <f t="shared" si="30"/>
        <v>#N/A</v>
      </c>
      <c r="H383" s="89"/>
      <c r="I383" s="89"/>
      <c r="J383" s="89">
        <v>4000</v>
      </c>
      <c r="K383" s="103"/>
      <c r="L383" s="89"/>
      <c r="M383" s="89"/>
      <c r="N383" s="89"/>
      <c r="O383" s="89"/>
      <c r="P383" s="89"/>
      <c r="Q383" s="89"/>
      <c r="R383" s="89"/>
      <c r="S383" s="89"/>
      <c r="T383" s="103" t="e">
        <f t="shared" si="28"/>
        <v>#N/A</v>
      </c>
      <c r="U383" s="89"/>
      <c r="V383" s="103"/>
      <c r="W383" s="89" t="s">
        <v>37</v>
      </c>
      <c r="X383" s="89"/>
      <c r="Y383" s="103">
        <f t="shared" si="29"/>
        <v>0</v>
      </c>
      <c r="Z383" s="105">
        <v>12</v>
      </c>
      <c r="AA383" s="90">
        <f>'LEDGER LOAD INPUT'!E409</f>
        <v>0</v>
      </c>
      <c r="AB383" s="108">
        <f t="shared" si="26"/>
        <v>0</v>
      </c>
      <c r="AC383" s="112">
        <f t="shared" si="27"/>
        <v>0</v>
      </c>
    </row>
    <row r="384" spans="1:29">
      <c r="A384" s="89" t="s">
        <v>32</v>
      </c>
      <c r="B384" s="89" t="s">
        <v>32</v>
      </c>
      <c r="C384" s="89" t="s">
        <v>33</v>
      </c>
      <c r="D384" s="89" t="s">
        <v>33</v>
      </c>
      <c r="E384" s="89">
        <v>160000</v>
      </c>
      <c r="F384" s="89"/>
      <c r="G384" s="103" t="e">
        <f t="shared" si="30"/>
        <v>#N/A</v>
      </c>
      <c r="H384" s="89"/>
      <c r="I384" s="89"/>
      <c r="J384" s="89">
        <v>4000</v>
      </c>
      <c r="K384" s="103"/>
      <c r="L384" s="89"/>
      <c r="M384" s="89"/>
      <c r="N384" s="89"/>
      <c r="O384" s="89"/>
      <c r="P384" s="89"/>
      <c r="Q384" s="89"/>
      <c r="R384" s="89"/>
      <c r="S384" s="89"/>
      <c r="T384" s="103" t="e">
        <f t="shared" si="28"/>
        <v>#N/A</v>
      </c>
      <c r="U384" s="89"/>
      <c r="V384" s="103"/>
      <c r="W384" s="89" t="s">
        <v>37</v>
      </c>
      <c r="X384" s="89"/>
      <c r="Y384" s="103">
        <f t="shared" si="29"/>
        <v>0</v>
      </c>
      <c r="Z384" s="105">
        <v>12</v>
      </c>
      <c r="AA384" s="90">
        <f>'LEDGER LOAD INPUT'!E410</f>
        <v>0</v>
      </c>
      <c r="AB384" s="108">
        <f t="shared" ref="AB384:AB445" si="31">AA384</f>
        <v>0</v>
      </c>
      <c r="AC384" s="112">
        <f t="shared" ref="AC384:AC445" si="32">AA384</f>
        <v>0</v>
      </c>
    </row>
    <row r="385" spans="1:29">
      <c r="A385" s="89" t="s">
        <v>32</v>
      </c>
      <c r="B385" s="89" t="s">
        <v>32</v>
      </c>
      <c r="C385" s="89" t="s">
        <v>33</v>
      </c>
      <c r="D385" s="89" t="s">
        <v>33</v>
      </c>
      <c r="E385" s="89">
        <v>180000</v>
      </c>
      <c r="F385" s="89"/>
      <c r="G385" s="103" t="e">
        <f t="shared" si="30"/>
        <v>#N/A</v>
      </c>
      <c r="H385" s="89"/>
      <c r="I385" s="89"/>
      <c r="J385" s="89">
        <v>4000</v>
      </c>
      <c r="K385" s="103"/>
      <c r="L385" s="89"/>
      <c r="M385" s="89"/>
      <c r="N385" s="89"/>
      <c r="O385" s="89"/>
      <c r="P385" s="89"/>
      <c r="Q385" s="89"/>
      <c r="R385" s="89"/>
      <c r="S385" s="89"/>
      <c r="T385" s="103" t="e">
        <f t="shared" si="28"/>
        <v>#N/A</v>
      </c>
      <c r="U385" s="89"/>
      <c r="V385" s="103"/>
      <c r="W385" s="89" t="s">
        <v>37</v>
      </c>
      <c r="X385" s="89"/>
      <c r="Y385" s="103">
        <f t="shared" si="29"/>
        <v>0</v>
      </c>
      <c r="Z385" s="105">
        <v>12</v>
      </c>
      <c r="AA385" s="90">
        <f>'LEDGER LOAD INPUT'!E411</f>
        <v>0</v>
      </c>
      <c r="AB385" s="108">
        <f t="shared" si="31"/>
        <v>0</v>
      </c>
      <c r="AC385" s="112">
        <f t="shared" si="32"/>
        <v>0</v>
      </c>
    </row>
    <row r="386" spans="1:29">
      <c r="A386" s="89" t="s">
        <v>32</v>
      </c>
      <c r="B386" s="89" t="s">
        <v>32</v>
      </c>
      <c r="C386" s="89" t="s">
        <v>33</v>
      </c>
      <c r="D386" s="89" t="s">
        <v>33</v>
      </c>
      <c r="E386" s="89">
        <v>190000</v>
      </c>
      <c r="F386" s="89"/>
      <c r="G386" s="103" t="e">
        <f t="shared" si="30"/>
        <v>#N/A</v>
      </c>
      <c r="H386" s="89"/>
      <c r="I386" s="89"/>
      <c r="J386" s="89">
        <v>4000</v>
      </c>
      <c r="K386" s="103"/>
      <c r="L386" s="89"/>
      <c r="M386" s="89"/>
      <c r="N386" s="89"/>
      <c r="O386" s="89"/>
      <c r="P386" s="89"/>
      <c r="Q386" s="89"/>
      <c r="R386" s="89"/>
      <c r="S386" s="89"/>
      <c r="T386" s="103" t="e">
        <f t="shared" si="28"/>
        <v>#N/A</v>
      </c>
      <c r="U386" s="89"/>
      <c r="V386" s="103"/>
      <c r="W386" s="89" t="s">
        <v>37</v>
      </c>
      <c r="X386" s="89"/>
      <c r="Y386" s="103">
        <f t="shared" si="29"/>
        <v>0</v>
      </c>
      <c r="Z386" s="105">
        <v>12</v>
      </c>
      <c r="AA386" s="90">
        <f>'LEDGER LOAD INPUT'!E412</f>
        <v>0</v>
      </c>
      <c r="AB386" s="108">
        <f t="shared" si="31"/>
        <v>0</v>
      </c>
      <c r="AC386" s="112">
        <f t="shared" si="32"/>
        <v>0</v>
      </c>
    </row>
    <row r="387" spans="1:29">
      <c r="A387" s="89" t="s">
        <v>32</v>
      </c>
      <c r="B387" s="89" t="s">
        <v>32</v>
      </c>
      <c r="C387" s="89" t="s">
        <v>33</v>
      </c>
      <c r="D387" s="89" t="s">
        <v>33</v>
      </c>
      <c r="E387" s="89">
        <v>200000</v>
      </c>
      <c r="F387" s="89"/>
      <c r="G387" s="103" t="e">
        <f t="shared" si="30"/>
        <v>#N/A</v>
      </c>
      <c r="H387" s="89"/>
      <c r="I387" s="89"/>
      <c r="J387" s="89">
        <v>4000</v>
      </c>
      <c r="K387" s="103"/>
      <c r="L387" s="89"/>
      <c r="M387" s="89"/>
      <c r="N387" s="89"/>
      <c r="O387" s="89"/>
      <c r="P387" s="89"/>
      <c r="Q387" s="89"/>
      <c r="R387" s="89"/>
      <c r="S387" s="89"/>
      <c r="T387" s="103" t="e">
        <f t="shared" si="28"/>
        <v>#N/A</v>
      </c>
      <c r="U387" s="89"/>
      <c r="V387" s="103"/>
      <c r="W387" s="89" t="s">
        <v>37</v>
      </c>
      <c r="X387" s="89"/>
      <c r="Y387" s="103">
        <f t="shared" si="29"/>
        <v>0</v>
      </c>
      <c r="Z387" s="105">
        <v>12</v>
      </c>
      <c r="AA387" s="90">
        <f>('LEDGER LOAD INPUT'!E414)*-1</f>
        <v>0</v>
      </c>
      <c r="AB387" s="108">
        <f t="shared" si="31"/>
        <v>0</v>
      </c>
      <c r="AC387" s="112">
        <f t="shared" si="32"/>
        <v>0</v>
      </c>
    </row>
    <row r="388" spans="1:29">
      <c r="A388" s="89" t="s">
        <v>32</v>
      </c>
      <c r="B388" s="89" t="s">
        <v>32</v>
      </c>
      <c r="C388" s="89" t="s">
        <v>33</v>
      </c>
      <c r="D388" s="89" t="s">
        <v>33</v>
      </c>
      <c r="E388" s="89">
        <v>210000</v>
      </c>
      <c r="F388" s="89"/>
      <c r="G388" s="103" t="e">
        <f t="shared" si="30"/>
        <v>#N/A</v>
      </c>
      <c r="H388" s="89"/>
      <c r="I388" s="89"/>
      <c r="J388" s="89">
        <v>4000</v>
      </c>
      <c r="K388" s="103"/>
      <c r="L388" s="89"/>
      <c r="M388" s="89"/>
      <c r="N388" s="89"/>
      <c r="O388" s="89"/>
      <c r="P388" s="89"/>
      <c r="Q388" s="89"/>
      <c r="R388" s="89"/>
      <c r="S388" s="89"/>
      <c r="T388" s="103" t="e">
        <f t="shared" si="28"/>
        <v>#N/A</v>
      </c>
      <c r="U388" s="89"/>
      <c r="V388" s="103"/>
      <c r="W388" s="89" t="s">
        <v>37</v>
      </c>
      <c r="X388" s="89"/>
      <c r="Y388" s="103">
        <f t="shared" si="29"/>
        <v>0</v>
      </c>
      <c r="Z388" s="105">
        <v>12</v>
      </c>
      <c r="AA388" s="90">
        <f>('LEDGER LOAD INPUT'!E415)*-1</f>
        <v>0</v>
      </c>
      <c r="AB388" s="108">
        <f t="shared" si="31"/>
        <v>0</v>
      </c>
      <c r="AC388" s="112">
        <f t="shared" si="32"/>
        <v>0</v>
      </c>
    </row>
    <row r="389" spans="1:29">
      <c r="A389" s="89" t="s">
        <v>32</v>
      </c>
      <c r="B389" s="89" t="s">
        <v>32</v>
      </c>
      <c r="C389" s="89" t="s">
        <v>33</v>
      </c>
      <c r="D389" s="89" t="s">
        <v>33</v>
      </c>
      <c r="E389" s="89">
        <v>220000</v>
      </c>
      <c r="F389" s="89"/>
      <c r="G389" s="103" t="e">
        <f t="shared" si="30"/>
        <v>#N/A</v>
      </c>
      <c r="H389" s="89"/>
      <c r="I389" s="89"/>
      <c r="J389" s="89">
        <v>4000</v>
      </c>
      <c r="K389" s="103"/>
      <c r="L389" s="89"/>
      <c r="M389" s="89"/>
      <c r="N389" s="89"/>
      <c r="O389" s="89"/>
      <c r="P389" s="89"/>
      <c r="Q389" s="89"/>
      <c r="R389" s="89"/>
      <c r="S389" s="89"/>
      <c r="T389" s="103" t="e">
        <f t="shared" si="28"/>
        <v>#N/A</v>
      </c>
      <c r="U389" s="89"/>
      <c r="V389" s="103"/>
      <c r="W389" s="89" t="s">
        <v>37</v>
      </c>
      <c r="X389" s="89"/>
      <c r="Y389" s="103">
        <f t="shared" si="29"/>
        <v>0</v>
      </c>
      <c r="Z389" s="105">
        <v>12</v>
      </c>
      <c r="AA389" s="90">
        <f>('LEDGER LOAD INPUT'!E416)*-1</f>
        <v>0</v>
      </c>
      <c r="AB389" s="108">
        <f t="shared" si="31"/>
        <v>0</v>
      </c>
      <c r="AC389" s="112">
        <f t="shared" si="32"/>
        <v>0</v>
      </c>
    </row>
    <row r="390" spans="1:29">
      <c r="A390" s="89" t="s">
        <v>32</v>
      </c>
      <c r="B390" s="89" t="s">
        <v>32</v>
      </c>
      <c r="C390" s="89" t="s">
        <v>33</v>
      </c>
      <c r="D390" s="89" t="s">
        <v>33</v>
      </c>
      <c r="E390" s="89">
        <v>230000</v>
      </c>
      <c r="F390" s="89"/>
      <c r="G390" s="103" t="e">
        <f t="shared" si="30"/>
        <v>#N/A</v>
      </c>
      <c r="H390" s="89"/>
      <c r="I390" s="89"/>
      <c r="J390" s="89">
        <v>4000</v>
      </c>
      <c r="K390" s="103"/>
      <c r="L390" s="89"/>
      <c r="M390" s="89"/>
      <c r="N390" s="89"/>
      <c r="O390" s="89"/>
      <c r="P390" s="89"/>
      <c r="Q390" s="89"/>
      <c r="R390" s="89"/>
      <c r="S390" s="89"/>
      <c r="T390" s="103" t="e">
        <f t="shared" si="28"/>
        <v>#N/A</v>
      </c>
      <c r="U390" s="89"/>
      <c r="V390" s="103"/>
      <c r="W390" s="89" t="s">
        <v>37</v>
      </c>
      <c r="X390" s="89"/>
      <c r="Y390" s="103">
        <f t="shared" si="29"/>
        <v>0</v>
      </c>
      <c r="Z390" s="105">
        <v>12</v>
      </c>
      <c r="AA390" s="90">
        <f>('LEDGER LOAD INPUT'!E417)*-1</f>
        <v>0</v>
      </c>
      <c r="AB390" s="108">
        <f t="shared" si="31"/>
        <v>0</v>
      </c>
      <c r="AC390" s="112">
        <f t="shared" si="32"/>
        <v>0</v>
      </c>
    </row>
    <row r="391" spans="1:29">
      <c r="A391" s="89" t="s">
        <v>32</v>
      </c>
      <c r="B391" s="89" t="s">
        <v>32</v>
      </c>
      <c r="C391" s="89" t="s">
        <v>33</v>
      </c>
      <c r="D391" s="89" t="s">
        <v>33</v>
      </c>
      <c r="E391" s="89">
        <v>250000</v>
      </c>
      <c r="F391" s="89"/>
      <c r="G391" s="103" t="e">
        <f t="shared" si="30"/>
        <v>#N/A</v>
      </c>
      <c r="H391" s="89"/>
      <c r="I391" s="89"/>
      <c r="J391" s="89">
        <v>4000</v>
      </c>
      <c r="K391" s="103"/>
      <c r="L391" s="89"/>
      <c r="M391" s="89"/>
      <c r="N391" s="89"/>
      <c r="O391" s="89"/>
      <c r="P391" s="89"/>
      <c r="Q391" s="89"/>
      <c r="R391" s="89"/>
      <c r="S391" s="89"/>
      <c r="T391" s="103" t="e">
        <f t="shared" si="28"/>
        <v>#N/A</v>
      </c>
      <c r="U391" s="89"/>
      <c r="V391" s="103"/>
      <c r="W391" s="89" t="s">
        <v>37</v>
      </c>
      <c r="X391" s="89"/>
      <c r="Y391" s="103">
        <f t="shared" si="29"/>
        <v>0</v>
      </c>
      <c r="Z391" s="105">
        <v>12</v>
      </c>
      <c r="AA391" s="90">
        <f>('LEDGER LOAD INPUT'!E419)*-1</f>
        <v>0</v>
      </c>
      <c r="AB391" s="108">
        <f t="shared" si="31"/>
        <v>0</v>
      </c>
      <c r="AC391" s="112">
        <f t="shared" si="32"/>
        <v>0</v>
      </c>
    </row>
    <row r="392" spans="1:29">
      <c r="A392" s="89" t="s">
        <v>32</v>
      </c>
      <c r="B392" s="89" t="s">
        <v>32</v>
      </c>
      <c r="C392" s="89" t="s">
        <v>33</v>
      </c>
      <c r="D392" s="89" t="s">
        <v>33</v>
      </c>
      <c r="E392" s="89">
        <v>260000</v>
      </c>
      <c r="F392" s="89"/>
      <c r="G392" s="103" t="e">
        <f t="shared" si="30"/>
        <v>#N/A</v>
      </c>
      <c r="H392" s="89"/>
      <c r="I392" s="89"/>
      <c r="J392" s="89">
        <v>4000</v>
      </c>
      <c r="K392" s="103"/>
      <c r="L392" s="89"/>
      <c r="M392" s="89"/>
      <c r="N392" s="89"/>
      <c r="O392" s="89"/>
      <c r="P392" s="89"/>
      <c r="Q392" s="89"/>
      <c r="R392" s="89"/>
      <c r="S392" s="89"/>
      <c r="T392" s="103" t="e">
        <f t="shared" ref="T392:T455" si="33">$T$6</f>
        <v>#N/A</v>
      </c>
      <c r="U392" s="89"/>
      <c r="V392" s="103"/>
      <c r="W392" s="89" t="s">
        <v>37</v>
      </c>
      <c r="X392" s="89"/>
      <c r="Y392" s="103">
        <f t="shared" ref="Y392:Y455" si="34">$Y$6</f>
        <v>0</v>
      </c>
      <c r="Z392" s="105">
        <v>12</v>
      </c>
      <c r="AA392" s="90">
        <f>('LEDGER LOAD INPUT'!E420)*-1</f>
        <v>0</v>
      </c>
      <c r="AB392" s="108">
        <f t="shared" si="31"/>
        <v>0</v>
      </c>
      <c r="AC392" s="112">
        <f t="shared" si="32"/>
        <v>0</v>
      </c>
    </row>
    <row r="393" spans="1:29">
      <c r="A393" s="89" t="s">
        <v>32</v>
      </c>
      <c r="B393" s="89" t="s">
        <v>32</v>
      </c>
      <c r="C393" s="89" t="s">
        <v>33</v>
      </c>
      <c r="D393" s="89" t="s">
        <v>33</v>
      </c>
      <c r="E393" s="89">
        <v>270000</v>
      </c>
      <c r="F393" s="89"/>
      <c r="G393" s="103" t="e">
        <f t="shared" ref="G393:G456" si="35">$G$6</f>
        <v>#N/A</v>
      </c>
      <c r="H393" s="89"/>
      <c r="I393" s="89"/>
      <c r="J393" s="89">
        <v>4000</v>
      </c>
      <c r="K393" s="103"/>
      <c r="L393" s="89"/>
      <c r="M393" s="89"/>
      <c r="N393" s="89"/>
      <c r="O393" s="89"/>
      <c r="P393" s="89"/>
      <c r="Q393" s="89"/>
      <c r="R393" s="89"/>
      <c r="S393" s="89"/>
      <c r="T393" s="103" t="e">
        <f t="shared" si="33"/>
        <v>#N/A</v>
      </c>
      <c r="U393" s="89"/>
      <c r="V393" s="103"/>
      <c r="W393" s="89" t="s">
        <v>37</v>
      </c>
      <c r="X393" s="89"/>
      <c r="Y393" s="103">
        <f t="shared" si="34"/>
        <v>0</v>
      </c>
      <c r="Z393" s="105">
        <v>12</v>
      </c>
      <c r="AA393" s="90">
        <f>('LEDGER LOAD INPUT'!E421)*-1</f>
        <v>0</v>
      </c>
      <c r="AB393" s="108">
        <f t="shared" si="31"/>
        <v>0</v>
      </c>
      <c r="AC393" s="112">
        <f t="shared" si="32"/>
        <v>0</v>
      </c>
    </row>
    <row r="394" spans="1:29">
      <c r="A394" s="89" t="s">
        <v>32</v>
      </c>
      <c r="B394" s="89" t="s">
        <v>32</v>
      </c>
      <c r="C394" s="89" t="s">
        <v>33</v>
      </c>
      <c r="D394" s="89" t="s">
        <v>33</v>
      </c>
      <c r="E394" s="89">
        <v>280000</v>
      </c>
      <c r="F394" s="89"/>
      <c r="G394" s="103" t="e">
        <f t="shared" si="35"/>
        <v>#N/A</v>
      </c>
      <c r="H394" s="89"/>
      <c r="I394" s="89"/>
      <c r="J394" s="89">
        <v>4000</v>
      </c>
      <c r="K394" s="103"/>
      <c r="L394" s="89"/>
      <c r="M394" s="89"/>
      <c r="N394" s="89"/>
      <c r="O394" s="89"/>
      <c r="P394" s="89"/>
      <c r="Q394" s="89"/>
      <c r="R394" s="89"/>
      <c r="S394" s="89"/>
      <c r="T394" s="103" t="e">
        <f t="shared" si="33"/>
        <v>#N/A</v>
      </c>
      <c r="U394" s="89"/>
      <c r="V394" s="103"/>
      <c r="W394" s="89" t="s">
        <v>37</v>
      </c>
      <c r="X394" s="89"/>
      <c r="Y394" s="103">
        <f t="shared" si="34"/>
        <v>0</v>
      </c>
      <c r="Z394" s="105">
        <v>12</v>
      </c>
      <c r="AA394" s="90">
        <f>('LEDGER LOAD INPUT'!E422)*-1</f>
        <v>0</v>
      </c>
      <c r="AB394" s="108">
        <f t="shared" si="31"/>
        <v>0</v>
      </c>
      <c r="AC394" s="112">
        <f t="shared" si="32"/>
        <v>0</v>
      </c>
    </row>
    <row r="395" spans="1:29">
      <c r="A395" s="89" t="s">
        <v>32</v>
      </c>
      <c r="B395" s="89" t="s">
        <v>32</v>
      </c>
      <c r="C395" s="89" t="s">
        <v>33</v>
      </c>
      <c r="D395" s="89" t="s">
        <v>33</v>
      </c>
      <c r="E395" s="89">
        <v>311000</v>
      </c>
      <c r="F395" s="89"/>
      <c r="G395" s="103" t="e">
        <f t="shared" si="35"/>
        <v>#N/A</v>
      </c>
      <c r="H395" s="89"/>
      <c r="I395" s="89"/>
      <c r="J395" s="89">
        <v>4000</v>
      </c>
      <c r="K395" s="103"/>
      <c r="L395" s="89"/>
      <c r="M395" s="89"/>
      <c r="N395" s="89"/>
      <c r="O395" s="89"/>
      <c r="P395" s="89"/>
      <c r="Q395" s="89"/>
      <c r="R395" s="89"/>
      <c r="S395" s="89"/>
      <c r="T395" s="103" t="e">
        <f t="shared" si="33"/>
        <v>#N/A</v>
      </c>
      <c r="U395" s="89"/>
      <c r="V395" s="103"/>
      <c r="W395" s="89" t="s">
        <v>37</v>
      </c>
      <c r="X395" s="89"/>
      <c r="Y395" s="103">
        <f t="shared" si="34"/>
        <v>0</v>
      </c>
      <c r="Z395" s="105">
        <v>12</v>
      </c>
      <c r="AA395" s="90">
        <f>('LEDGER LOAD INPUT'!E424)*-1</f>
        <v>0</v>
      </c>
      <c r="AB395" s="108">
        <f t="shared" si="31"/>
        <v>0</v>
      </c>
      <c r="AC395" s="112">
        <f t="shared" si="32"/>
        <v>0</v>
      </c>
    </row>
    <row r="396" spans="1:29">
      <c r="A396" s="89" t="s">
        <v>32</v>
      </c>
      <c r="B396" s="89" t="s">
        <v>32</v>
      </c>
      <c r="C396" s="89" t="s">
        <v>33</v>
      </c>
      <c r="D396" s="89" t="s">
        <v>33</v>
      </c>
      <c r="E396" s="89">
        <v>312000</v>
      </c>
      <c r="F396" s="89"/>
      <c r="G396" s="103" t="e">
        <f t="shared" si="35"/>
        <v>#N/A</v>
      </c>
      <c r="H396" s="89"/>
      <c r="I396" s="89"/>
      <c r="J396" s="89">
        <v>4000</v>
      </c>
      <c r="K396" s="103"/>
      <c r="L396" s="89"/>
      <c r="M396" s="89"/>
      <c r="N396" s="89"/>
      <c r="O396" s="89"/>
      <c r="P396" s="89"/>
      <c r="Q396" s="89"/>
      <c r="R396" s="89"/>
      <c r="S396" s="89"/>
      <c r="T396" s="103" t="e">
        <f t="shared" si="33"/>
        <v>#N/A</v>
      </c>
      <c r="U396" s="89"/>
      <c r="V396" s="103"/>
      <c r="W396" s="89" t="s">
        <v>37</v>
      </c>
      <c r="X396" s="89"/>
      <c r="Y396" s="103">
        <f t="shared" si="34"/>
        <v>0</v>
      </c>
      <c r="Z396" s="105">
        <v>12</v>
      </c>
      <c r="AA396" s="90">
        <f>('LEDGER LOAD INPUT'!E425)*-1</f>
        <v>0</v>
      </c>
      <c r="AB396" s="108">
        <f t="shared" si="31"/>
        <v>0</v>
      </c>
      <c r="AC396" s="112">
        <f t="shared" si="32"/>
        <v>0</v>
      </c>
    </row>
    <row r="397" spans="1:29">
      <c r="A397" s="89" t="s">
        <v>32</v>
      </c>
      <c r="B397" s="89" t="s">
        <v>32</v>
      </c>
      <c r="C397" s="89" t="s">
        <v>33</v>
      </c>
      <c r="D397" s="89" t="s">
        <v>33</v>
      </c>
      <c r="E397" s="89">
        <v>313000</v>
      </c>
      <c r="F397" s="89"/>
      <c r="G397" s="103" t="e">
        <f t="shared" si="35"/>
        <v>#N/A</v>
      </c>
      <c r="H397" s="89"/>
      <c r="I397" s="89"/>
      <c r="J397" s="89">
        <v>4000</v>
      </c>
      <c r="K397" s="103"/>
      <c r="L397" s="89"/>
      <c r="M397" s="89"/>
      <c r="N397" s="89"/>
      <c r="O397" s="89"/>
      <c r="P397" s="89"/>
      <c r="Q397" s="89"/>
      <c r="R397" s="89"/>
      <c r="S397" s="89"/>
      <c r="T397" s="103" t="e">
        <f t="shared" si="33"/>
        <v>#N/A</v>
      </c>
      <c r="U397" s="89"/>
      <c r="V397" s="103"/>
      <c r="W397" s="89" t="s">
        <v>37</v>
      </c>
      <c r="X397" s="89"/>
      <c r="Y397" s="103">
        <f t="shared" si="34"/>
        <v>0</v>
      </c>
      <c r="Z397" s="105">
        <v>12</v>
      </c>
      <c r="AA397" s="90">
        <f>('LEDGER LOAD INPUT'!E426)*-1</f>
        <v>0</v>
      </c>
      <c r="AB397" s="108">
        <f t="shared" si="31"/>
        <v>0</v>
      </c>
      <c r="AC397" s="112">
        <f t="shared" si="32"/>
        <v>0</v>
      </c>
    </row>
    <row r="398" spans="1:29">
      <c r="A398" s="89" t="s">
        <v>32</v>
      </c>
      <c r="B398" s="89" t="s">
        <v>32</v>
      </c>
      <c r="C398" s="89" t="s">
        <v>33</v>
      </c>
      <c r="D398" s="89" t="s">
        <v>33</v>
      </c>
      <c r="E398" s="89">
        <v>314000</v>
      </c>
      <c r="F398" s="89"/>
      <c r="G398" s="103" t="e">
        <f t="shared" si="35"/>
        <v>#N/A</v>
      </c>
      <c r="H398" s="89"/>
      <c r="I398" s="89"/>
      <c r="J398" s="89">
        <v>4000</v>
      </c>
      <c r="K398" s="103"/>
      <c r="L398" s="89"/>
      <c r="M398" s="89"/>
      <c r="N398" s="89"/>
      <c r="O398" s="89"/>
      <c r="P398" s="89"/>
      <c r="Q398" s="89"/>
      <c r="R398" s="89"/>
      <c r="S398" s="89"/>
      <c r="T398" s="103" t="e">
        <f t="shared" si="33"/>
        <v>#N/A</v>
      </c>
      <c r="U398" s="89"/>
      <c r="V398" s="103"/>
      <c r="W398" s="89" t="s">
        <v>37</v>
      </c>
      <c r="X398" s="89"/>
      <c r="Y398" s="103">
        <f t="shared" si="34"/>
        <v>0</v>
      </c>
      <c r="Z398" s="105">
        <v>12</v>
      </c>
      <c r="AA398" s="90">
        <f>('LEDGER LOAD INPUT'!E427)*-1</f>
        <v>0</v>
      </c>
      <c r="AB398" s="108">
        <f t="shared" si="31"/>
        <v>0</v>
      </c>
      <c r="AC398" s="112">
        <f t="shared" si="32"/>
        <v>0</v>
      </c>
    </row>
    <row r="399" spans="1:29">
      <c r="A399" s="89" t="s">
        <v>32</v>
      </c>
      <c r="B399" s="89" t="s">
        <v>32</v>
      </c>
      <c r="C399" s="89" t="s">
        <v>33</v>
      </c>
      <c r="D399" s="89" t="s">
        <v>33</v>
      </c>
      <c r="E399" s="89">
        <v>315000</v>
      </c>
      <c r="F399" s="89"/>
      <c r="G399" s="103" t="e">
        <f t="shared" si="35"/>
        <v>#N/A</v>
      </c>
      <c r="H399" s="89"/>
      <c r="I399" s="89"/>
      <c r="J399" s="89">
        <v>4000</v>
      </c>
      <c r="K399" s="103"/>
      <c r="L399" s="89"/>
      <c r="M399" s="89"/>
      <c r="N399" s="89"/>
      <c r="O399" s="89"/>
      <c r="P399" s="89"/>
      <c r="Q399" s="89"/>
      <c r="R399" s="89"/>
      <c r="S399" s="89"/>
      <c r="T399" s="103" t="e">
        <f t="shared" si="33"/>
        <v>#N/A</v>
      </c>
      <c r="U399" s="89"/>
      <c r="V399" s="103"/>
      <c r="W399" s="89" t="s">
        <v>37</v>
      </c>
      <c r="X399" s="89"/>
      <c r="Y399" s="103">
        <f t="shared" si="34"/>
        <v>0</v>
      </c>
      <c r="Z399" s="105">
        <v>12</v>
      </c>
      <c r="AA399" s="90">
        <f>('LEDGER LOAD INPUT'!E428)*-1</f>
        <v>0</v>
      </c>
      <c r="AB399" s="108">
        <f t="shared" si="31"/>
        <v>0</v>
      </c>
      <c r="AC399" s="112">
        <f t="shared" si="32"/>
        <v>0</v>
      </c>
    </row>
    <row r="400" spans="1:29">
      <c r="A400" s="89" t="s">
        <v>32</v>
      </c>
      <c r="B400" s="89" t="s">
        <v>32</v>
      </c>
      <c r="C400" s="89" t="s">
        <v>33</v>
      </c>
      <c r="D400" s="89" t="s">
        <v>33</v>
      </c>
      <c r="E400" s="89">
        <v>316000</v>
      </c>
      <c r="F400" s="89"/>
      <c r="G400" s="103" t="e">
        <f t="shared" si="35"/>
        <v>#N/A</v>
      </c>
      <c r="H400" s="89"/>
      <c r="I400" s="89"/>
      <c r="J400" s="89">
        <v>4000</v>
      </c>
      <c r="K400" s="103"/>
      <c r="L400" s="89"/>
      <c r="M400" s="89"/>
      <c r="N400" s="89"/>
      <c r="O400" s="89"/>
      <c r="P400" s="89"/>
      <c r="Q400" s="89"/>
      <c r="R400" s="89"/>
      <c r="S400" s="89"/>
      <c r="T400" s="103" t="e">
        <f t="shared" si="33"/>
        <v>#N/A</v>
      </c>
      <c r="U400" s="89"/>
      <c r="V400" s="103"/>
      <c r="W400" s="89" t="s">
        <v>37</v>
      </c>
      <c r="X400" s="89"/>
      <c r="Y400" s="103">
        <f t="shared" si="34"/>
        <v>0</v>
      </c>
      <c r="Z400" s="105">
        <v>12</v>
      </c>
      <c r="AA400" s="90">
        <f>('LEDGER LOAD INPUT'!E429)*-1</f>
        <v>0</v>
      </c>
      <c r="AB400" s="108">
        <f t="shared" si="31"/>
        <v>0</v>
      </c>
      <c r="AC400" s="112">
        <f t="shared" si="32"/>
        <v>0</v>
      </c>
    </row>
    <row r="401" spans="1:29">
      <c r="A401" s="89" t="s">
        <v>32</v>
      </c>
      <c r="B401" s="89" t="s">
        <v>32</v>
      </c>
      <c r="C401" s="89" t="s">
        <v>33</v>
      </c>
      <c r="D401" s="89" t="s">
        <v>33</v>
      </c>
      <c r="E401" s="89">
        <v>321000</v>
      </c>
      <c r="F401" s="89"/>
      <c r="G401" s="103" t="e">
        <f t="shared" si="35"/>
        <v>#N/A</v>
      </c>
      <c r="H401" s="89"/>
      <c r="I401" s="89"/>
      <c r="J401" s="89">
        <v>4000</v>
      </c>
      <c r="K401" s="103"/>
      <c r="L401" s="89"/>
      <c r="M401" s="89"/>
      <c r="N401" s="89"/>
      <c r="O401" s="89"/>
      <c r="P401" s="89"/>
      <c r="Q401" s="89"/>
      <c r="R401" s="89"/>
      <c r="S401" s="89"/>
      <c r="T401" s="103" t="e">
        <f t="shared" si="33"/>
        <v>#N/A</v>
      </c>
      <c r="U401" s="89"/>
      <c r="V401" s="103"/>
      <c r="W401" s="89" t="s">
        <v>37</v>
      </c>
      <c r="X401" s="89"/>
      <c r="Y401" s="103">
        <f t="shared" si="34"/>
        <v>0</v>
      </c>
      <c r="Z401" s="105">
        <v>12</v>
      </c>
      <c r="AA401" s="90">
        <f>('LEDGER LOAD INPUT'!E430)*-1</f>
        <v>0</v>
      </c>
      <c r="AB401" s="108">
        <f t="shared" si="31"/>
        <v>0</v>
      </c>
      <c r="AC401" s="112">
        <f t="shared" si="32"/>
        <v>0</v>
      </c>
    </row>
    <row r="402" spans="1:29">
      <c r="A402" s="89" t="s">
        <v>32</v>
      </c>
      <c r="B402" s="89" t="s">
        <v>32</v>
      </c>
      <c r="C402" s="89" t="s">
        <v>33</v>
      </c>
      <c r="D402" s="89" t="s">
        <v>33</v>
      </c>
      <c r="E402" s="89">
        <v>322000</v>
      </c>
      <c r="F402" s="89"/>
      <c r="G402" s="103" t="e">
        <f t="shared" si="35"/>
        <v>#N/A</v>
      </c>
      <c r="H402" s="89"/>
      <c r="I402" s="89"/>
      <c r="J402" s="89">
        <v>4000</v>
      </c>
      <c r="K402" s="103"/>
      <c r="L402" s="89"/>
      <c r="M402" s="89"/>
      <c r="N402" s="89"/>
      <c r="O402" s="89"/>
      <c r="P402" s="89"/>
      <c r="Q402" s="89"/>
      <c r="R402" s="89"/>
      <c r="S402" s="89"/>
      <c r="T402" s="103" t="e">
        <f t="shared" si="33"/>
        <v>#N/A</v>
      </c>
      <c r="U402" s="89"/>
      <c r="V402" s="103"/>
      <c r="W402" s="89" t="s">
        <v>37</v>
      </c>
      <c r="X402" s="89"/>
      <c r="Y402" s="103">
        <f t="shared" si="34"/>
        <v>0</v>
      </c>
      <c r="Z402" s="105">
        <v>12</v>
      </c>
      <c r="AA402" s="90">
        <f>('LEDGER LOAD INPUT'!E431)*-1</f>
        <v>0</v>
      </c>
      <c r="AB402" s="108">
        <f t="shared" si="31"/>
        <v>0</v>
      </c>
      <c r="AC402" s="112">
        <f t="shared" ref="AC402" si="36">AA402</f>
        <v>0</v>
      </c>
    </row>
    <row r="403" spans="1:29">
      <c r="A403" s="89" t="s">
        <v>32</v>
      </c>
      <c r="B403" s="89" t="s">
        <v>32</v>
      </c>
      <c r="C403" s="89" t="s">
        <v>33</v>
      </c>
      <c r="D403" s="89" t="s">
        <v>33</v>
      </c>
      <c r="E403" s="89">
        <v>323000</v>
      </c>
      <c r="F403" s="89"/>
      <c r="G403" s="103" t="e">
        <f t="shared" si="35"/>
        <v>#N/A</v>
      </c>
      <c r="H403" s="89"/>
      <c r="I403" s="89"/>
      <c r="J403" s="89">
        <v>4000</v>
      </c>
      <c r="K403" s="103"/>
      <c r="L403" s="89"/>
      <c r="M403" s="89"/>
      <c r="N403" s="89"/>
      <c r="O403" s="89"/>
      <c r="P403" s="89"/>
      <c r="Q403" s="89"/>
      <c r="R403" s="89"/>
      <c r="S403" s="89"/>
      <c r="T403" s="103" t="e">
        <f t="shared" si="33"/>
        <v>#N/A</v>
      </c>
      <c r="U403" s="89"/>
      <c r="V403" s="103"/>
      <c r="W403" s="89" t="s">
        <v>37</v>
      </c>
      <c r="X403" s="89"/>
      <c r="Y403" s="103">
        <f t="shared" si="34"/>
        <v>0</v>
      </c>
      <c r="Z403" s="105">
        <v>12</v>
      </c>
      <c r="AA403" s="90">
        <f>('LEDGER LOAD INPUT'!E432)*-1</f>
        <v>0</v>
      </c>
      <c r="AB403" s="108">
        <f t="shared" si="31"/>
        <v>0</v>
      </c>
      <c r="AC403" s="112">
        <f t="shared" si="32"/>
        <v>0</v>
      </c>
    </row>
    <row r="404" spans="1:29">
      <c r="A404" s="89" t="s">
        <v>32</v>
      </c>
      <c r="B404" s="89" t="s">
        <v>32</v>
      </c>
      <c r="C404" s="89" t="s">
        <v>33</v>
      </c>
      <c r="D404" s="89" t="s">
        <v>33</v>
      </c>
      <c r="E404" s="89">
        <v>331000</v>
      </c>
      <c r="F404" s="89"/>
      <c r="G404" s="103" t="e">
        <f t="shared" si="35"/>
        <v>#N/A</v>
      </c>
      <c r="H404" s="89"/>
      <c r="I404" s="89"/>
      <c r="J404" s="89">
        <v>4000</v>
      </c>
      <c r="K404" s="103"/>
      <c r="L404" s="89"/>
      <c r="M404" s="89"/>
      <c r="N404" s="89"/>
      <c r="O404" s="89"/>
      <c r="P404" s="89"/>
      <c r="Q404" s="89"/>
      <c r="R404" s="89"/>
      <c r="S404" s="89"/>
      <c r="T404" s="103" t="e">
        <f t="shared" si="33"/>
        <v>#N/A</v>
      </c>
      <c r="U404" s="89"/>
      <c r="V404" s="103"/>
      <c r="W404" s="89" t="s">
        <v>37</v>
      </c>
      <c r="X404" s="89"/>
      <c r="Y404" s="103">
        <f t="shared" si="34"/>
        <v>0</v>
      </c>
      <c r="Z404" s="105">
        <v>12</v>
      </c>
      <c r="AA404" s="90">
        <f>('LEDGER LOAD INPUT'!E433)*-1</f>
        <v>0</v>
      </c>
      <c r="AB404" s="108">
        <f t="shared" si="31"/>
        <v>0</v>
      </c>
      <c r="AC404" s="112">
        <f t="shared" si="32"/>
        <v>0</v>
      </c>
    </row>
    <row r="405" spans="1:29">
      <c r="A405" s="89" t="s">
        <v>32</v>
      </c>
      <c r="B405" s="89" t="s">
        <v>32</v>
      </c>
      <c r="C405" s="89" t="s">
        <v>33</v>
      </c>
      <c r="D405" s="89" t="s">
        <v>33</v>
      </c>
      <c r="E405" s="89">
        <v>332000</v>
      </c>
      <c r="F405" s="89"/>
      <c r="G405" s="103" t="e">
        <f t="shared" si="35"/>
        <v>#N/A</v>
      </c>
      <c r="H405" s="89"/>
      <c r="I405" s="89"/>
      <c r="J405" s="89">
        <v>4000</v>
      </c>
      <c r="K405" s="103"/>
      <c r="L405" s="89"/>
      <c r="M405" s="89"/>
      <c r="N405" s="89"/>
      <c r="O405" s="89"/>
      <c r="P405" s="89"/>
      <c r="Q405" s="89"/>
      <c r="R405" s="89"/>
      <c r="S405" s="89"/>
      <c r="T405" s="103" t="e">
        <f t="shared" si="33"/>
        <v>#N/A</v>
      </c>
      <c r="U405" s="89"/>
      <c r="V405" s="103"/>
      <c r="W405" s="89" t="s">
        <v>37</v>
      </c>
      <c r="X405" s="89"/>
      <c r="Y405" s="103">
        <f t="shared" si="34"/>
        <v>0</v>
      </c>
      <c r="Z405" s="105">
        <v>12</v>
      </c>
      <c r="AA405" s="90">
        <f>('LEDGER LOAD INPUT'!E434)*-1</f>
        <v>0</v>
      </c>
      <c r="AB405" s="108">
        <f t="shared" si="31"/>
        <v>0</v>
      </c>
      <c r="AC405" s="112">
        <f t="shared" si="32"/>
        <v>0</v>
      </c>
    </row>
    <row r="406" spans="1:29">
      <c r="A406" s="89" t="s">
        <v>32</v>
      </c>
      <c r="B406" s="89" t="s">
        <v>32</v>
      </c>
      <c r="C406" s="89" t="s">
        <v>33</v>
      </c>
      <c r="D406" s="89" t="s">
        <v>33</v>
      </c>
      <c r="E406" s="89">
        <v>333000</v>
      </c>
      <c r="F406" s="89"/>
      <c r="G406" s="103" t="e">
        <f t="shared" si="35"/>
        <v>#N/A</v>
      </c>
      <c r="H406" s="89"/>
      <c r="I406" s="89"/>
      <c r="J406" s="89">
        <v>4000</v>
      </c>
      <c r="K406" s="103"/>
      <c r="L406" s="89"/>
      <c r="M406" s="89"/>
      <c r="N406" s="89"/>
      <c r="O406" s="89"/>
      <c r="P406" s="89"/>
      <c r="Q406" s="89"/>
      <c r="R406" s="89"/>
      <c r="S406" s="89"/>
      <c r="T406" s="103" t="e">
        <f t="shared" si="33"/>
        <v>#N/A</v>
      </c>
      <c r="U406" s="89"/>
      <c r="V406" s="103"/>
      <c r="W406" s="89" t="s">
        <v>37</v>
      </c>
      <c r="X406" s="89"/>
      <c r="Y406" s="103">
        <f t="shared" si="34"/>
        <v>0</v>
      </c>
      <c r="Z406" s="105">
        <v>12</v>
      </c>
      <c r="AA406" s="90">
        <f>('LEDGER LOAD INPUT'!E435)*-1</f>
        <v>0</v>
      </c>
      <c r="AB406" s="108">
        <f t="shared" si="31"/>
        <v>0</v>
      </c>
      <c r="AC406" s="112">
        <f t="shared" si="32"/>
        <v>0</v>
      </c>
    </row>
    <row r="407" spans="1:29">
      <c r="A407" s="89" t="s">
        <v>32</v>
      </c>
      <c r="B407" s="89" t="s">
        <v>32</v>
      </c>
      <c r="C407" s="89" t="s">
        <v>33</v>
      </c>
      <c r="D407" s="89" t="s">
        <v>33</v>
      </c>
      <c r="E407" s="89">
        <v>334000</v>
      </c>
      <c r="F407" s="89"/>
      <c r="G407" s="103" t="e">
        <f t="shared" si="35"/>
        <v>#N/A</v>
      </c>
      <c r="H407" s="89"/>
      <c r="I407" s="89"/>
      <c r="J407" s="89">
        <v>4000</v>
      </c>
      <c r="K407" s="103"/>
      <c r="L407" s="89"/>
      <c r="M407" s="89"/>
      <c r="N407" s="89"/>
      <c r="O407" s="89"/>
      <c r="P407" s="89"/>
      <c r="Q407" s="89"/>
      <c r="R407" s="89"/>
      <c r="S407" s="89"/>
      <c r="T407" s="103" t="e">
        <f t="shared" si="33"/>
        <v>#N/A</v>
      </c>
      <c r="U407" s="89"/>
      <c r="V407" s="103"/>
      <c r="W407" s="89" t="s">
        <v>37</v>
      </c>
      <c r="X407" s="89"/>
      <c r="Y407" s="103">
        <f t="shared" si="34"/>
        <v>0</v>
      </c>
      <c r="Z407" s="105">
        <v>12</v>
      </c>
      <c r="AA407" s="90">
        <f>('LEDGER LOAD INPUT'!E436)*-1</f>
        <v>0</v>
      </c>
      <c r="AB407" s="108">
        <f t="shared" si="31"/>
        <v>0</v>
      </c>
      <c r="AC407" s="112">
        <f t="shared" si="32"/>
        <v>0</v>
      </c>
    </row>
    <row r="408" spans="1:29">
      <c r="A408" s="89" t="s">
        <v>32</v>
      </c>
      <c r="B408" s="89" t="s">
        <v>32</v>
      </c>
      <c r="C408" s="89" t="s">
        <v>33</v>
      </c>
      <c r="D408" s="89" t="s">
        <v>33</v>
      </c>
      <c r="E408" s="89">
        <v>335000</v>
      </c>
      <c r="F408" s="89"/>
      <c r="G408" s="103" t="e">
        <f t="shared" si="35"/>
        <v>#N/A</v>
      </c>
      <c r="H408" s="89"/>
      <c r="I408" s="89"/>
      <c r="J408" s="89">
        <v>4000</v>
      </c>
      <c r="K408" s="103"/>
      <c r="L408" s="89"/>
      <c r="M408" s="89"/>
      <c r="N408" s="89"/>
      <c r="O408" s="89"/>
      <c r="P408" s="89"/>
      <c r="Q408" s="89"/>
      <c r="R408" s="89"/>
      <c r="S408" s="89"/>
      <c r="T408" s="103" t="e">
        <f t="shared" si="33"/>
        <v>#N/A</v>
      </c>
      <c r="U408" s="89"/>
      <c r="V408" s="103"/>
      <c r="W408" s="89" t="s">
        <v>37</v>
      </c>
      <c r="X408" s="89"/>
      <c r="Y408" s="103">
        <f t="shared" si="34"/>
        <v>0</v>
      </c>
      <c r="Z408" s="105">
        <v>12</v>
      </c>
      <c r="AA408" s="90">
        <f>('LEDGER LOAD INPUT'!E437)*-1</f>
        <v>0</v>
      </c>
      <c r="AB408" s="108">
        <f t="shared" si="31"/>
        <v>0</v>
      </c>
      <c r="AC408" s="112">
        <f t="shared" si="32"/>
        <v>0</v>
      </c>
    </row>
    <row r="409" spans="1:29">
      <c r="A409" s="89" t="s">
        <v>32</v>
      </c>
      <c r="B409" s="89" t="s">
        <v>32</v>
      </c>
      <c r="C409" s="89" t="s">
        <v>33</v>
      </c>
      <c r="D409" s="89" t="s">
        <v>33</v>
      </c>
      <c r="E409" s="89">
        <v>336000</v>
      </c>
      <c r="F409" s="89"/>
      <c r="G409" s="103" t="e">
        <f t="shared" si="35"/>
        <v>#N/A</v>
      </c>
      <c r="H409" s="89"/>
      <c r="I409" s="89"/>
      <c r="J409" s="89">
        <v>4000</v>
      </c>
      <c r="K409" s="103"/>
      <c r="L409" s="89"/>
      <c r="M409" s="89"/>
      <c r="N409" s="89"/>
      <c r="O409" s="89"/>
      <c r="P409" s="89"/>
      <c r="Q409" s="89"/>
      <c r="R409" s="89"/>
      <c r="S409" s="89"/>
      <c r="T409" s="103" t="e">
        <f t="shared" si="33"/>
        <v>#N/A</v>
      </c>
      <c r="U409" s="89"/>
      <c r="V409" s="103"/>
      <c r="W409" s="89" t="s">
        <v>37</v>
      </c>
      <c r="X409" s="89"/>
      <c r="Y409" s="103">
        <f t="shared" si="34"/>
        <v>0</v>
      </c>
      <c r="Z409" s="105">
        <v>12</v>
      </c>
      <c r="AA409" s="90">
        <f>('LEDGER LOAD INPUT'!E438)*-1</f>
        <v>0</v>
      </c>
      <c r="AB409" s="108">
        <f t="shared" si="31"/>
        <v>0</v>
      </c>
      <c r="AC409" s="112">
        <f t="shared" si="32"/>
        <v>0</v>
      </c>
    </row>
    <row r="410" spans="1:29">
      <c r="A410" s="89" t="s">
        <v>32</v>
      </c>
      <c r="B410" s="89" t="s">
        <v>32</v>
      </c>
      <c r="C410" s="89" t="s">
        <v>33</v>
      </c>
      <c r="D410" s="89" t="s">
        <v>33</v>
      </c>
      <c r="E410" s="89">
        <v>337000</v>
      </c>
      <c r="F410" s="89"/>
      <c r="G410" s="103" t="e">
        <f t="shared" si="35"/>
        <v>#N/A</v>
      </c>
      <c r="H410" s="89"/>
      <c r="I410" s="89"/>
      <c r="J410" s="89">
        <v>4000</v>
      </c>
      <c r="K410" s="103"/>
      <c r="L410" s="89"/>
      <c r="M410" s="89"/>
      <c r="N410" s="89"/>
      <c r="O410" s="89"/>
      <c r="P410" s="89"/>
      <c r="Q410" s="89"/>
      <c r="R410" s="89"/>
      <c r="S410" s="89"/>
      <c r="T410" s="103" t="e">
        <f t="shared" si="33"/>
        <v>#N/A</v>
      </c>
      <c r="U410" s="89"/>
      <c r="V410" s="103"/>
      <c r="W410" s="89" t="s">
        <v>37</v>
      </c>
      <c r="X410" s="89"/>
      <c r="Y410" s="103">
        <f t="shared" si="34"/>
        <v>0</v>
      </c>
      <c r="Z410" s="105">
        <v>12</v>
      </c>
      <c r="AA410" s="90">
        <f>('LEDGER LOAD INPUT'!E439)*-1</f>
        <v>0</v>
      </c>
      <c r="AB410" s="108">
        <f t="shared" si="31"/>
        <v>0</v>
      </c>
      <c r="AC410" s="112">
        <f t="shared" si="32"/>
        <v>0</v>
      </c>
    </row>
    <row r="411" spans="1:29">
      <c r="A411" s="89" t="s">
        <v>32</v>
      </c>
      <c r="B411" s="89" t="s">
        <v>32</v>
      </c>
      <c r="C411" s="89" t="s">
        <v>33</v>
      </c>
      <c r="D411" s="89" t="s">
        <v>33</v>
      </c>
      <c r="E411" s="89">
        <v>338000</v>
      </c>
      <c r="F411" s="89"/>
      <c r="G411" s="103" t="e">
        <f t="shared" si="35"/>
        <v>#N/A</v>
      </c>
      <c r="H411" s="89"/>
      <c r="I411" s="89"/>
      <c r="J411" s="89">
        <v>4000</v>
      </c>
      <c r="K411" s="103"/>
      <c r="L411" s="89"/>
      <c r="M411" s="89"/>
      <c r="N411" s="89"/>
      <c r="O411" s="89"/>
      <c r="P411" s="89"/>
      <c r="Q411" s="89"/>
      <c r="R411" s="89"/>
      <c r="S411" s="89"/>
      <c r="T411" s="103" t="e">
        <f t="shared" si="33"/>
        <v>#N/A</v>
      </c>
      <c r="U411" s="89"/>
      <c r="V411" s="103"/>
      <c r="W411" s="89" t="s">
        <v>37</v>
      </c>
      <c r="X411" s="89"/>
      <c r="Y411" s="103">
        <f t="shared" si="34"/>
        <v>0</v>
      </c>
      <c r="Z411" s="105">
        <v>12</v>
      </c>
      <c r="AA411" s="90">
        <f>('LEDGER LOAD INPUT'!E440)*-1</f>
        <v>0</v>
      </c>
      <c r="AB411" s="108">
        <f t="shared" si="31"/>
        <v>0</v>
      </c>
      <c r="AC411" s="112">
        <f t="shared" si="32"/>
        <v>0</v>
      </c>
    </row>
    <row r="412" spans="1:29">
      <c r="A412" s="89" t="s">
        <v>32</v>
      </c>
      <c r="B412" s="89" t="s">
        <v>32</v>
      </c>
      <c r="C412" s="89" t="s">
        <v>33</v>
      </c>
      <c r="D412" s="89" t="s">
        <v>33</v>
      </c>
      <c r="E412" s="89">
        <v>339000</v>
      </c>
      <c r="F412" s="89"/>
      <c r="G412" s="103" t="e">
        <f t="shared" si="35"/>
        <v>#N/A</v>
      </c>
      <c r="H412" s="89"/>
      <c r="I412" s="89"/>
      <c r="J412" s="89">
        <v>4000</v>
      </c>
      <c r="K412" s="103"/>
      <c r="L412" s="89"/>
      <c r="M412" s="89"/>
      <c r="N412" s="89"/>
      <c r="O412" s="89"/>
      <c r="P412" s="89"/>
      <c r="Q412" s="89"/>
      <c r="R412" s="89"/>
      <c r="S412" s="89"/>
      <c r="T412" s="103" t="e">
        <f t="shared" si="33"/>
        <v>#N/A</v>
      </c>
      <c r="U412" s="89"/>
      <c r="V412" s="103"/>
      <c r="W412" s="89" t="s">
        <v>37</v>
      </c>
      <c r="X412" s="89"/>
      <c r="Y412" s="103">
        <f t="shared" si="34"/>
        <v>0</v>
      </c>
      <c r="Z412" s="105">
        <v>12</v>
      </c>
      <c r="AA412" s="90">
        <f>('LEDGER LOAD INPUT'!E441)*-1</f>
        <v>0</v>
      </c>
      <c r="AB412" s="108">
        <f t="shared" si="31"/>
        <v>0</v>
      </c>
      <c r="AC412" s="112">
        <f t="shared" si="32"/>
        <v>0</v>
      </c>
    </row>
    <row r="413" spans="1:29">
      <c r="A413" s="89" t="s">
        <v>32</v>
      </c>
      <c r="B413" s="89" t="s">
        <v>32</v>
      </c>
      <c r="C413" s="89" t="s">
        <v>33</v>
      </c>
      <c r="D413" s="89" t="s">
        <v>33</v>
      </c>
      <c r="E413" s="89">
        <v>341000</v>
      </c>
      <c r="F413" s="89"/>
      <c r="G413" s="103" t="e">
        <f t="shared" si="35"/>
        <v>#N/A</v>
      </c>
      <c r="H413" s="89"/>
      <c r="I413" s="89"/>
      <c r="J413" s="89">
        <v>4000</v>
      </c>
      <c r="K413" s="103"/>
      <c r="L413" s="89"/>
      <c r="M413" s="89"/>
      <c r="N413" s="89"/>
      <c r="O413" s="89"/>
      <c r="P413" s="89"/>
      <c r="Q413" s="89"/>
      <c r="R413" s="89"/>
      <c r="S413" s="89"/>
      <c r="T413" s="103" t="e">
        <f t="shared" si="33"/>
        <v>#N/A</v>
      </c>
      <c r="U413" s="89"/>
      <c r="V413" s="103"/>
      <c r="W413" s="89" t="s">
        <v>37</v>
      </c>
      <c r="X413" s="89"/>
      <c r="Y413" s="103">
        <f t="shared" si="34"/>
        <v>0</v>
      </c>
      <c r="Z413" s="105">
        <v>12</v>
      </c>
      <c r="AA413" s="90">
        <f>('LEDGER LOAD INPUT'!E442)*-1</f>
        <v>0</v>
      </c>
      <c r="AB413" s="108">
        <f t="shared" si="31"/>
        <v>0</v>
      </c>
      <c r="AC413" s="112">
        <f t="shared" si="32"/>
        <v>0</v>
      </c>
    </row>
    <row r="414" spans="1:29">
      <c r="A414" s="89" t="s">
        <v>32</v>
      </c>
      <c r="B414" s="89" t="s">
        <v>32</v>
      </c>
      <c r="C414" s="89" t="s">
        <v>33</v>
      </c>
      <c r="D414" s="89" t="s">
        <v>33</v>
      </c>
      <c r="E414" s="89">
        <v>342000</v>
      </c>
      <c r="F414" s="89"/>
      <c r="G414" s="103" t="e">
        <f t="shared" si="35"/>
        <v>#N/A</v>
      </c>
      <c r="H414" s="89"/>
      <c r="I414" s="89"/>
      <c r="J414" s="89">
        <v>4000</v>
      </c>
      <c r="K414" s="103"/>
      <c r="L414" s="89"/>
      <c r="M414" s="89"/>
      <c r="N414" s="89"/>
      <c r="O414" s="89"/>
      <c r="P414" s="89"/>
      <c r="Q414" s="89"/>
      <c r="R414" s="89"/>
      <c r="S414" s="89"/>
      <c r="T414" s="103" t="e">
        <f t="shared" si="33"/>
        <v>#N/A</v>
      </c>
      <c r="U414" s="89"/>
      <c r="V414" s="103"/>
      <c r="W414" s="89" t="s">
        <v>37</v>
      </c>
      <c r="X414" s="89"/>
      <c r="Y414" s="103">
        <f t="shared" si="34"/>
        <v>0</v>
      </c>
      <c r="Z414" s="105">
        <v>12</v>
      </c>
      <c r="AA414" s="90">
        <f>('LEDGER LOAD INPUT'!E443)*-1</f>
        <v>0</v>
      </c>
      <c r="AB414" s="108">
        <f t="shared" si="31"/>
        <v>0</v>
      </c>
      <c r="AC414" s="112">
        <f t="shared" si="32"/>
        <v>0</v>
      </c>
    </row>
    <row r="415" spans="1:29">
      <c r="A415" s="89" t="s">
        <v>32</v>
      </c>
      <c r="B415" s="89" t="s">
        <v>32</v>
      </c>
      <c r="C415" s="89" t="s">
        <v>33</v>
      </c>
      <c r="D415" s="89" t="s">
        <v>33</v>
      </c>
      <c r="E415" s="89">
        <v>343000</v>
      </c>
      <c r="F415" s="89"/>
      <c r="G415" s="103" t="e">
        <f t="shared" si="35"/>
        <v>#N/A</v>
      </c>
      <c r="H415" s="89"/>
      <c r="I415" s="89"/>
      <c r="J415" s="89">
        <v>4000</v>
      </c>
      <c r="K415" s="103"/>
      <c r="L415" s="89"/>
      <c r="M415" s="89"/>
      <c r="N415" s="89"/>
      <c r="O415" s="89"/>
      <c r="P415" s="89"/>
      <c r="Q415" s="89"/>
      <c r="R415" s="89"/>
      <c r="S415" s="89"/>
      <c r="T415" s="103" t="e">
        <f t="shared" si="33"/>
        <v>#N/A</v>
      </c>
      <c r="U415" s="89"/>
      <c r="V415" s="103"/>
      <c r="W415" s="89" t="s">
        <v>37</v>
      </c>
      <c r="X415" s="89"/>
      <c r="Y415" s="103">
        <f t="shared" si="34"/>
        <v>0</v>
      </c>
      <c r="Z415" s="105">
        <v>12</v>
      </c>
      <c r="AA415" s="90">
        <f>('LEDGER LOAD INPUT'!E444)*-1</f>
        <v>0</v>
      </c>
      <c r="AB415" s="108">
        <f t="shared" si="31"/>
        <v>0</v>
      </c>
      <c r="AC415" s="112">
        <f t="shared" si="32"/>
        <v>0</v>
      </c>
    </row>
    <row r="416" spans="1:29">
      <c r="A416" s="89" t="s">
        <v>32</v>
      </c>
      <c r="B416" s="89" t="s">
        <v>32</v>
      </c>
      <c r="C416" s="89" t="s">
        <v>33</v>
      </c>
      <c r="D416" s="89" t="s">
        <v>33</v>
      </c>
      <c r="E416" s="89">
        <v>344000</v>
      </c>
      <c r="F416" s="89"/>
      <c r="G416" s="103" t="e">
        <f t="shared" si="35"/>
        <v>#N/A</v>
      </c>
      <c r="H416" s="89"/>
      <c r="I416" s="89"/>
      <c r="J416" s="89">
        <v>4000</v>
      </c>
      <c r="K416" s="103"/>
      <c r="L416" s="89"/>
      <c r="M416" s="89"/>
      <c r="N416" s="89"/>
      <c r="O416" s="89"/>
      <c r="P416" s="89"/>
      <c r="Q416" s="89"/>
      <c r="R416" s="89"/>
      <c r="S416" s="89"/>
      <c r="T416" s="103" t="e">
        <f t="shared" si="33"/>
        <v>#N/A</v>
      </c>
      <c r="U416" s="89"/>
      <c r="V416" s="103"/>
      <c r="W416" s="89" t="s">
        <v>37</v>
      </c>
      <c r="X416" s="89"/>
      <c r="Y416" s="103">
        <f t="shared" si="34"/>
        <v>0</v>
      </c>
      <c r="Z416" s="105">
        <v>12</v>
      </c>
      <c r="AA416" s="90">
        <f>('LEDGER LOAD INPUT'!E445)*-1</f>
        <v>0</v>
      </c>
      <c r="AB416" s="108">
        <f t="shared" si="31"/>
        <v>0</v>
      </c>
      <c r="AC416" s="112">
        <f t="shared" si="32"/>
        <v>0</v>
      </c>
    </row>
    <row r="417" spans="1:29">
      <c r="A417" s="89" t="s">
        <v>32</v>
      </c>
      <c r="B417" s="89" t="s">
        <v>32</v>
      </c>
      <c r="C417" s="89" t="s">
        <v>33</v>
      </c>
      <c r="D417" s="89" t="s">
        <v>33</v>
      </c>
      <c r="E417" s="89">
        <v>345000</v>
      </c>
      <c r="F417" s="89"/>
      <c r="G417" s="103" t="e">
        <f t="shared" si="35"/>
        <v>#N/A</v>
      </c>
      <c r="H417" s="89"/>
      <c r="I417" s="89"/>
      <c r="J417" s="89">
        <v>4000</v>
      </c>
      <c r="K417" s="103"/>
      <c r="L417" s="89"/>
      <c r="M417" s="89"/>
      <c r="N417" s="89"/>
      <c r="O417" s="89"/>
      <c r="P417" s="89"/>
      <c r="Q417" s="89"/>
      <c r="R417" s="89"/>
      <c r="S417" s="89"/>
      <c r="T417" s="103" t="e">
        <f t="shared" si="33"/>
        <v>#N/A</v>
      </c>
      <c r="U417" s="89"/>
      <c r="V417" s="103"/>
      <c r="W417" s="89" t="s">
        <v>37</v>
      </c>
      <c r="X417" s="89"/>
      <c r="Y417" s="103">
        <f t="shared" si="34"/>
        <v>0</v>
      </c>
      <c r="Z417" s="105">
        <v>12</v>
      </c>
      <c r="AA417" s="90">
        <f>('LEDGER LOAD INPUT'!E446)*-1</f>
        <v>0</v>
      </c>
      <c r="AB417" s="108">
        <f t="shared" si="31"/>
        <v>0</v>
      </c>
      <c r="AC417" s="112">
        <f t="shared" si="32"/>
        <v>0</v>
      </c>
    </row>
    <row r="418" spans="1:29">
      <c r="A418" s="89" t="s">
        <v>32</v>
      </c>
      <c r="B418" s="89" t="s">
        <v>32</v>
      </c>
      <c r="C418" s="89" t="s">
        <v>33</v>
      </c>
      <c r="D418" s="89" t="s">
        <v>33</v>
      </c>
      <c r="E418" s="89">
        <v>346000</v>
      </c>
      <c r="F418" s="89"/>
      <c r="G418" s="103" t="e">
        <f t="shared" si="35"/>
        <v>#N/A</v>
      </c>
      <c r="H418" s="89"/>
      <c r="I418" s="89"/>
      <c r="J418" s="89">
        <v>4000</v>
      </c>
      <c r="K418" s="103"/>
      <c r="L418" s="89"/>
      <c r="M418" s="89"/>
      <c r="N418" s="89"/>
      <c r="O418" s="89"/>
      <c r="P418" s="89"/>
      <c r="Q418" s="89"/>
      <c r="R418" s="89"/>
      <c r="S418" s="89"/>
      <c r="T418" s="103" t="e">
        <f t="shared" si="33"/>
        <v>#N/A</v>
      </c>
      <c r="U418" s="89"/>
      <c r="V418" s="103"/>
      <c r="W418" s="89" t="s">
        <v>37</v>
      </c>
      <c r="X418" s="89"/>
      <c r="Y418" s="103">
        <f t="shared" si="34"/>
        <v>0</v>
      </c>
      <c r="Z418" s="105">
        <v>12</v>
      </c>
      <c r="AA418" s="90">
        <f>('LEDGER LOAD INPUT'!E447)*-1</f>
        <v>0</v>
      </c>
      <c r="AB418" s="108">
        <f t="shared" si="31"/>
        <v>0</v>
      </c>
      <c r="AC418" s="112">
        <f t="shared" si="32"/>
        <v>0</v>
      </c>
    </row>
    <row r="419" spans="1:29">
      <c r="A419" s="89" t="s">
        <v>32</v>
      </c>
      <c r="B419" s="89" t="s">
        <v>32</v>
      </c>
      <c r="C419" s="89" t="s">
        <v>33</v>
      </c>
      <c r="D419" s="89" t="s">
        <v>33</v>
      </c>
      <c r="E419" s="89">
        <v>351000</v>
      </c>
      <c r="F419" s="89"/>
      <c r="G419" s="103" t="e">
        <f t="shared" si="35"/>
        <v>#N/A</v>
      </c>
      <c r="H419" s="89"/>
      <c r="I419" s="89"/>
      <c r="J419" s="89">
        <v>4000</v>
      </c>
      <c r="K419" s="103"/>
      <c r="L419" s="89"/>
      <c r="M419" s="89"/>
      <c r="N419" s="89"/>
      <c r="O419" s="89"/>
      <c r="P419" s="89"/>
      <c r="Q419" s="89"/>
      <c r="R419" s="89"/>
      <c r="S419" s="89"/>
      <c r="T419" s="103" t="e">
        <f t="shared" si="33"/>
        <v>#N/A</v>
      </c>
      <c r="U419" s="89"/>
      <c r="V419" s="103"/>
      <c r="W419" s="89" t="s">
        <v>37</v>
      </c>
      <c r="X419" s="89"/>
      <c r="Y419" s="103">
        <f t="shared" si="34"/>
        <v>0</v>
      </c>
      <c r="Z419" s="105">
        <v>12</v>
      </c>
      <c r="AA419" s="90">
        <f>('LEDGER LOAD INPUT'!E448)*-1</f>
        <v>0</v>
      </c>
      <c r="AB419" s="108">
        <f t="shared" si="31"/>
        <v>0</v>
      </c>
      <c r="AC419" s="112">
        <f t="shared" si="32"/>
        <v>0</v>
      </c>
    </row>
    <row r="420" spans="1:29">
      <c r="A420" s="89" t="s">
        <v>32</v>
      </c>
      <c r="B420" s="89" t="s">
        <v>32</v>
      </c>
      <c r="C420" s="89" t="s">
        <v>33</v>
      </c>
      <c r="D420" s="89" t="s">
        <v>33</v>
      </c>
      <c r="E420" s="89">
        <v>361000</v>
      </c>
      <c r="F420" s="89"/>
      <c r="G420" s="103" t="e">
        <f t="shared" si="35"/>
        <v>#N/A</v>
      </c>
      <c r="H420" s="89"/>
      <c r="I420" s="89"/>
      <c r="J420" s="89">
        <v>4000</v>
      </c>
      <c r="K420" s="103"/>
      <c r="L420" s="89"/>
      <c r="M420" s="89"/>
      <c r="N420" s="89"/>
      <c r="O420" s="89"/>
      <c r="P420" s="89"/>
      <c r="Q420" s="89"/>
      <c r="R420" s="89"/>
      <c r="S420" s="89"/>
      <c r="T420" s="103" t="e">
        <f t="shared" si="33"/>
        <v>#N/A</v>
      </c>
      <c r="U420" s="89"/>
      <c r="V420" s="103"/>
      <c r="W420" s="89" t="s">
        <v>37</v>
      </c>
      <c r="X420" s="89"/>
      <c r="Y420" s="103">
        <f t="shared" si="34"/>
        <v>0</v>
      </c>
      <c r="Z420" s="105">
        <v>12</v>
      </c>
      <c r="AA420" s="90">
        <f>('LEDGER LOAD INPUT'!E449)*-1</f>
        <v>0</v>
      </c>
      <c r="AB420" s="108">
        <f t="shared" si="31"/>
        <v>0</v>
      </c>
      <c r="AC420" s="112">
        <f t="shared" si="32"/>
        <v>0</v>
      </c>
    </row>
    <row r="421" spans="1:29">
      <c r="A421" s="89" t="s">
        <v>32</v>
      </c>
      <c r="B421" s="89" t="s">
        <v>32</v>
      </c>
      <c r="C421" s="89" t="s">
        <v>33</v>
      </c>
      <c r="D421" s="89" t="s">
        <v>33</v>
      </c>
      <c r="E421" s="89">
        <v>362000</v>
      </c>
      <c r="F421" s="89"/>
      <c r="G421" s="103" t="e">
        <f t="shared" si="35"/>
        <v>#N/A</v>
      </c>
      <c r="H421" s="89"/>
      <c r="I421" s="89"/>
      <c r="J421" s="89">
        <v>4000</v>
      </c>
      <c r="K421" s="103"/>
      <c r="L421" s="89"/>
      <c r="M421" s="89"/>
      <c r="N421" s="89"/>
      <c r="O421" s="89"/>
      <c r="P421" s="89"/>
      <c r="Q421" s="89"/>
      <c r="R421" s="89"/>
      <c r="S421" s="89"/>
      <c r="T421" s="103" t="e">
        <f t="shared" si="33"/>
        <v>#N/A</v>
      </c>
      <c r="U421" s="89"/>
      <c r="V421" s="103"/>
      <c r="W421" s="89" t="s">
        <v>37</v>
      </c>
      <c r="X421" s="89"/>
      <c r="Y421" s="103">
        <f t="shared" si="34"/>
        <v>0</v>
      </c>
      <c r="Z421" s="105">
        <v>12</v>
      </c>
      <c r="AA421" s="90">
        <f>('LEDGER LOAD INPUT'!E450)*-1</f>
        <v>0</v>
      </c>
      <c r="AB421" s="108">
        <f t="shared" si="31"/>
        <v>0</v>
      </c>
      <c r="AC421" s="112">
        <f t="shared" si="32"/>
        <v>0</v>
      </c>
    </row>
    <row r="422" spans="1:29">
      <c r="A422" s="89" t="s">
        <v>32</v>
      </c>
      <c r="B422" s="89" t="s">
        <v>32</v>
      </c>
      <c r="C422" s="89" t="s">
        <v>33</v>
      </c>
      <c r="D422" s="89" t="s">
        <v>33</v>
      </c>
      <c r="E422" s="89">
        <v>363000</v>
      </c>
      <c r="F422" s="89"/>
      <c r="G422" s="103" t="e">
        <f t="shared" si="35"/>
        <v>#N/A</v>
      </c>
      <c r="H422" s="89"/>
      <c r="I422" s="89"/>
      <c r="J422" s="89">
        <v>4000</v>
      </c>
      <c r="K422" s="103"/>
      <c r="L422" s="89"/>
      <c r="M422" s="89"/>
      <c r="N422" s="89"/>
      <c r="O422" s="89"/>
      <c r="P422" s="89"/>
      <c r="Q422" s="89"/>
      <c r="R422" s="89"/>
      <c r="S422" s="89"/>
      <c r="T422" s="103" t="e">
        <f t="shared" si="33"/>
        <v>#N/A</v>
      </c>
      <c r="U422" s="89"/>
      <c r="V422" s="103"/>
      <c r="W422" s="89" t="s">
        <v>37</v>
      </c>
      <c r="X422" s="89"/>
      <c r="Y422" s="103">
        <f t="shared" si="34"/>
        <v>0</v>
      </c>
      <c r="Z422" s="105">
        <v>12</v>
      </c>
      <c r="AA422" s="90">
        <f>('LEDGER LOAD INPUT'!E451)*-1</f>
        <v>0</v>
      </c>
      <c r="AB422" s="108">
        <f t="shared" si="31"/>
        <v>0</v>
      </c>
      <c r="AC422" s="112">
        <f t="shared" si="32"/>
        <v>0</v>
      </c>
    </row>
    <row r="423" spans="1:29">
      <c r="A423" s="89" t="s">
        <v>32</v>
      </c>
      <c r="B423" s="89" t="s">
        <v>32</v>
      </c>
      <c r="C423" s="89" t="s">
        <v>33</v>
      </c>
      <c r="D423" s="89" t="s">
        <v>33</v>
      </c>
      <c r="E423" s="89">
        <v>365000</v>
      </c>
      <c r="F423" s="89"/>
      <c r="G423" s="103" t="e">
        <f t="shared" si="35"/>
        <v>#N/A</v>
      </c>
      <c r="H423" s="89"/>
      <c r="I423" s="89"/>
      <c r="J423" s="89">
        <v>4000</v>
      </c>
      <c r="K423" s="103"/>
      <c r="L423" s="89"/>
      <c r="M423" s="89"/>
      <c r="N423" s="89"/>
      <c r="O423" s="89"/>
      <c r="P423" s="89"/>
      <c r="Q423" s="89"/>
      <c r="R423" s="89"/>
      <c r="S423" s="89"/>
      <c r="T423" s="103" t="e">
        <f t="shared" si="33"/>
        <v>#N/A</v>
      </c>
      <c r="U423" s="89"/>
      <c r="V423" s="103"/>
      <c r="W423" s="89" t="s">
        <v>37</v>
      </c>
      <c r="X423" s="89"/>
      <c r="Y423" s="103">
        <f t="shared" si="34"/>
        <v>0</v>
      </c>
      <c r="Z423" s="105">
        <v>12</v>
      </c>
      <c r="AA423" s="90">
        <f>('LEDGER LOAD INPUT'!E452)*-1</f>
        <v>0</v>
      </c>
      <c r="AB423" s="108">
        <f t="shared" si="31"/>
        <v>0</v>
      </c>
      <c r="AC423" s="112">
        <f t="shared" si="32"/>
        <v>0</v>
      </c>
    </row>
    <row r="424" spans="1:29">
      <c r="A424" s="89" t="s">
        <v>32</v>
      </c>
      <c r="B424" s="89" t="s">
        <v>32</v>
      </c>
      <c r="C424" s="89" t="s">
        <v>33</v>
      </c>
      <c r="D424" s="89" t="s">
        <v>33</v>
      </c>
      <c r="E424" s="89">
        <v>366000</v>
      </c>
      <c r="F424" s="89"/>
      <c r="G424" s="103" t="e">
        <f t="shared" si="35"/>
        <v>#N/A</v>
      </c>
      <c r="H424" s="89"/>
      <c r="I424" s="89"/>
      <c r="J424" s="89">
        <v>4000</v>
      </c>
      <c r="K424" s="103"/>
      <c r="L424" s="89"/>
      <c r="M424" s="89"/>
      <c r="N424" s="89"/>
      <c r="O424" s="89"/>
      <c r="P424" s="89"/>
      <c r="Q424" s="89"/>
      <c r="R424" s="89"/>
      <c r="S424" s="89"/>
      <c r="T424" s="103" t="e">
        <f t="shared" si="33"/>
        <v>#N/A</v>
      </c>
      <c r="U424" s="89"/>
      <c r="V424" s="103"/>
      <c r="W424" s="89" t="s">
        <v>37</v>
      </c>
      <c r="X424" s="89"/>
      <c r="Y424" s="103">
        <f t="shared" si="34"/>
        <v>0</v>
      </c>
      <c r="Z424" s="105">
        <v>12</v>
      </c>
      <c r="AA424" s="90">
        <f>('LEDGER LOAD INPUT'!E453)*-1</f>
        <v>0</v>
      </c>
      <c r="AB424" s="108">
        <f t="shared" si="31"/>
        <v>0</v>
      </c>
      <c r="AC424" s="112">
        <f t="shared" si="32"/>
        <v>0</v>
      </c>
    </row>
    <row r="425" spans="1:29">
      <c r="A425" s="89" t="s">
        <v>32</v>
      </c>
      <c r="B425" s="89" t="s">
        <v>32</v>
      </c>
      <c r="C425" s="89" t="s">
        <v>33</v>
      </c>
      <c r="D425" s="89" t="s">
        <v>33</v>
      </c>
      <c r="E425" s="89">
        <v>367000</v>
      </c>
      <c r="F425" s="89"/>
      <c r="G425" s="103" t="e">
        <f t="shared" si="35"/>
        <v>#N/A</v>
      </c>
      <c r="H425" s="89"/>
      <c r="I425" s="89"/>
      <c r="J425" s="89">
        <v>4000</v>
      </c>
      <c r="K425" s="103"/>
      <c r="L425" s="89"/>
      <c r="M425" s="89"/>
      <c r="N425" s="89"/>
      <c r="O425" s="89"/>
      <c r="P425" s="89"/>
      <c r="Q425" s="89"/>
      <c r="R425" s="89"/>
      <c r="S425" s="89"/>
      <c r="T425" s="103" t="e">
        <f t="shared" si="33"/>
        <v>#N/A</v>
      </c>
      <c r="U425" s="89"/>
      <c r="V425" s="103"/>
      <c r="W425" s="89" t="s">
        <v>37</v>
      </c>
      <c r="X425" s="89"/>
      <c r="Y425" s="103">
        <f t="shared" si="34"/>
        <v>0</v>
      </c>
      <c r="Z425" s="105">
        <v>12</v>
      </c>
      <c r="AA425" s="90">
        <f>('LEDGER LOAD INPUT'!E454)*-1</f>
        <v>0</v>
      </c>
      <c r="AB425" s="108">
        <f t="shared" si="31"/>
        <v>0</v>
      </c>
      <c r="AC425" s="112">
        <f t="shared" si="32"/>
        <v>0</v>
      </c>
    </row>
    <row r="426" spans="1:29">
      <c r="A426" s="89" t="s">
        <v>32</v>
      </c>
      <c r="B426" s="89" t="s">
        <v>32</v>
      </c>
      <c r="C426" s="89" t="s">
        <v>33</v>
      </c>
      <c r="D426" s="89" t="s">
        <v>33</v>
      </c>
      <c r="E426" s="89">
        <v>368000</v>
      </c>
      <c r="F426" s="89"/>
      <c r="G426" s="103" t="e">
        <f t="shared" si="35"/>
        <v>#N/A</v>
      </c>
      <c r="H426" s="89"/>
      <c r="I426" s="89"/>
      <c r="J426" s="89">
        <v>4000</v>
      </c>
      <c r="K426" s="103"/>
      <c r="L426" s="89"/>
      <c r="M426" s="89"/>
      <c r="N426" s="89"/>
      <c r="O426" s="89"/>
      <c r="P426" s="89"/>
      <c r="Q426" s="89"/>
      <c r="R426" s="89"/>
      <c r="S426" s="89"/>
      <c r="T426" s="103" t="e">
        <f t="shared" si="33"/>
        <v>#N/A</v>
      </c>
      <c r="U426" s="89"/>
      <c r="V426" s="103"/>
      <c r="W426" s="89" t="s">
        <v>37</v>
      </c>
      <c r="X426" s="89"/>
      <c r="Y426" s="103">
        <f t="shared" si="34"/>
        <v>0</v>
      </c>
      <c r="Z426" s="105">
        <v>12</v>
      </c>
      <c r="AA426" s="90">
        <f>('LEDGER LOAD INPUT'!E455)*-1</f>
        <v>0</v>
      </c>
      <c r="AB426" s="108">
        <f t="shared" si="31"/>
        <v>0</v>
      </c>
      <c r="AC426" s="112">
        <f t="shared" si="32"/>
        <v>0</v>
      </c>
    </row>
    <row r="427" spans="1:29">
      <c r="A427" s="89" t="s">
        <v>32</v>
      </c>
      <c r="B427" s="89" t="s">
        <v>32</v>
      </c>
      <c r="C427" s="89" t="s">
        <v>33</v>
      </c>
      <c r="D427" s="89" t="s">
        <v>33</v>
      </c>
      <c r="E427" s="89">
        <v>371000</v>
      </c>
      <c r="F427" s="89"/>
      <c r="G427" s="103" t="e">
        <f t="shared" si="35"/>
        <v>#N/A</v>
      </c>
      <c r="H427" s="89"/>
      <c r="I427" s="89"/>
      <c r="J427" s="89">
        <v>4000</v>
      </c>
      <c r="K427" s="103"/>
      <c r="L427" s="89"/>
      <c r="M427" s="89"/>
      <c r="N427" s="89"/>
      <c r="O427" s="89"/>
      <c r="P427" s="89"/>
      <c r="Q427" s="89"/>
      <c r="R427" s="89"/>
      <c r="S427" s="89"/>
      <c r="T427" s="103" t="e">
        <f t="shared" si="33"/>
        <v>#N/A</v>
      </c>
      <c r="U427" s="89"/>
      <c r="V427" s="103"/>
      <c r="W427" s="89" t="s">
        <v>37</v>
      </c>
      <c r="X427" s="89"/>
      <c r="Y427" s="103">
        <f t="shared" si="34"/>
        <v>0</v>
      </c>
      <c r="Z427" s="105">
        <v>12</v>
      </c>
      <c r="AA427" s="90">
        <f>('LEDGER LOAD INPUT'!E456)*-1</f>
        <v>0</v>
      </c>
      <c r="AB427" s="108">
        <f t="shared" si="31"/>
        <v>0</v>
      </c>
      <c r="AC427" s="112">
        <f t="shared" si="32"/>
        <v>0</v>
      </c>
    </row>
    <row r="428" spans="1:29">
      <c r="A428" s="89" t="s">
        <v>32</v>
      </c>
      <c r="B428" s="89" t="s">
        <v>32</v>
      </c>
      <c r="C428" s="89" t="s">
        <v>33</v>
      </c>
      <c r="D428" s="89" t="s">
        <v>33</v>
      </c>
      <c r="E428" s="89">
        <v>372000</v>
      </c>
      <c r="F428" s="89"/>
      <c r="G428" s="103" t="e">
        <f t="shared" si="35"/>
        <v>#N/A</v>
      </c>
      <c r="H428" s="89"/>
      <c r="I428" s="89"/>
      <c r="J428" s="89">
        <v>4000</v>
      </c>
      <c r="K428" s="103"/>
      <c r="L428" s="89"/>
      <c r="M428" s="89"/>
      <c r="N428" s="89"/>
      <c r="O428" s="89"/>
      <c r="P428" s="89"/>
      <c r="Q428" s="89"/>
      <c r="R428" s="89"/>
      <c r="S428" s="89"/>
      <c r="T428" s="103" t="e">
        <f t="shared" si="33"/>
        <v>#N/A</v>
      </c>
      <c r="U428" s="89"/>
      <c r="V428" s="103"/>
      <c r="W428" s="89" t="s">
        <v>37</v>
      </c>
      <c r="X428" s="89"/>
      <c r="Y428" s="103">
        <f t="shared" si="34"/>
        <v>0</v>
      </c>
      <c r="Z428" s="105">
        <v>12</v>
      </c>
      <c r="AA428" s="90">
        <f>('LEDGER LOAD INPUT'!E457)*-1</f>
        <v>0</v>
      </c>
      <c r="AB428" s="108">
        <f t="shared" si="31"/>
        <v>0</v>
      </c>
      <c r="AC428" s="112">
        <f t="shared" si="32"/>
        <v>0</v>
      </c>
    </row>
    <row r="429" spans="1:29">
      <c r="A429" s="89" t="s">
        <v>32</v>
      </c>
      <c r="B429" s="89" t="s">
        <v>32</v>
      </c>
      <c r="C429" s="89" t="s">
        <v>33</v>
      </c>
      <c r="D429" s="89" t="s">
        <v>33</v>
      </c>
      <c r="E429" s="89">
        <v>373000</v>
      </c>
      <c r="F429" s="89"/>
      <c r="G429" s="103" t="e">
        <f t="shared" si="35"/>
        <v>#N/A</v>
      </c>
      <c r="H429" s="89"/>
      <c r="I429" s="89"/>
      <c r="J429" s="89">
        <v>4000</v>
      </c>
      <c r="K429" s="103"/>
      <c r="L429" s="89"/>
      <c r="M429" s="89"/>
      <c r="N429" s="89"/>
      <c r="O429" s="89"/>
      <c r="P429" s="89"/>
      <c r="Q429" s="89"/>
      <c r="R429" s="89"/>
      <c r="S429" s="89"/>
      <c r="T429" s="103" t="e">
        <f t="shared" si="33"/>
        <v>#N/A</v>
      </c>
      <c r="U429" s="89"/>
      <c r="V429" s="103"/>
      <c r="W429" s="89" t="s">
        <v>37</v>
      </c>
      <c r="X429" s="89"/>
      <c r="Y429" s="103">
        <f t="shared" si="34"/>
        <v>0</v>
      </c>
      <c r="Z429" s="105">
        <v>12</v>
      </c>
      <c r="AA429" s="90">
        <f>('LEDGER LOAD INPUT'!E458)*-1</f>
        <v>0</v>
      </c>
      <c r="AB429" s="108">
        <f t="shared" si="31"/>
        <v>0</v>
      </c>
      <c r="AC429" s="112">
        <f t="shared" si="32"/>
        <v>0</v>
      </c>
    </row>
    <row r="430" spans="1:29">
      <c r="A430" s="89" t="s">
        <v>32</v>
      </c>
      <c r="B430" s="89" t="s">
        <v>32</v>
      </c>
      <c r="C430" s="89" t="s">
        <v>33</v>
      </c>
      <c r="D430" s="89" t="s">
        <v>33</v>
      </c>
      <c r="E430" s="89">
        <v>381000</v>
      </c>
      <c r="F430" s="89"/>
      <c r="G430" s="103" t="e">
        <f t="shared" si="35"/>
        <v>#N/A</v>
      </c>
      <c r="H430" s="89"/>
      <c r="I430" s="89"/>
      <c r="J430" s="89">
        <v>4000</v>
      </c>
      <c r="K430" s="103"/>
      <c r="L430" s="89"/>
      <c r="M430" s="89"/>
      <c r="N430" s="89"/>
      <c r="O430" s="89"/>
      <c r="P430" s="89"/>
      <c r="Q430" s="89"/>
      <c r="R430" s="89"/>
      <c r="S430" s="89"/>
      <c r="T430" s="103" t="e">
        <f t="shared" si="33"/>
        <v>#N/A</v>
      </c>
      <c r="U430" s="89"/>
      <c r="V430" s="103"/>
      <c r="W430" s="89" t="s">
        <v>37</v>
      </c>
      <c r="X430" s="89"/>
      <c r="Y430" s="103">
        <f t="shared" si="34"/>
        <v>0</v>
      </c>
      <c r="Z430" s="105">
        <v>12</v>
      </c>
      <c r="AA430" s="90">
        <f>('LEDGER LOAD INPUT'!E459)*-1</f>
        <v>0</v>
      </c>
      <c r="AB430" s="108">
        <f t="shared" si="31"/>
        <v>0</v>
      </c>
      <c r="AC430" s="112">
        <f t="shared" si="32"/>
        <v>0</v>
      </c>
    </row>
    <row r="431" spans="1:29">
      <c r="A431" s="89" t="s">
        <v>32</v>
      </c>
      <c r="B431" s="89" t="s">
        <v>32</v>
      </c>
      <c r="C431" s="89" t="s">
        <v>33</v>
      </c>
      <c r="D431" s="89" t="s">
        <v>33</v>
      </c>
      <c r="E431" s="89">
        <v>382000</v>
      </c>
      <c r="F431" s="89"/>
      <c r="G431" s="103" t="e">
        <f t="shared" si="35"/>
        <v>#N/A</v>
      </c>
      <c r="H431" s="89"/>
      <c r="I431" s="89"/>
      <c r="J431" s="89">
        <v>4000</v>
      </c>
      <c r="K431" s="103"/>
      <c r="L431" s="89"/>
      <c r="M431" s="89"/>
      <c r="N431" s="89"/>
      <c r="O431" s="89"/>
      <c r="P431" s="89"/>
      <c r="Q431" s="89"/>
      <c r="R431" s="89"/>
      <c r="S431" s="89"/>
      <c r="T431" s="103" t="e">
        <f t="shared" si="33"/>
        <v>#N/A</v>
      </c>
      <c r="U431" s="89"/>
      <c r="V431" s="103"/>
      <c r="W431" s="89" t="s">
        <v>37</v>
      </c>
      <c r="X431" s="89"/>
      <c r="Y431" s="103">
        <f t="shared" si="34"/>
        <v>0</v>
      </c>
      <c r="Z431" s="105">
        <v>12</v>
      </c>
      <c r="AA431" s="90">
        <f>('LEDGER LOAD INPUT'!E460)*-1</f>
        <v>0</v>
      </c>
      <c r="AB431" s="108">
        <f t="shared" si="31"/>
        <v>0</v>
      </c>
      <c r="AC431" s="112">
        <f t="shared" si="32"/>
        <v>0</v>
      </c>
    </row>
    <row r="432" spans="1:29">
      <c r="A432" s="89" t="s">
        <v>32</v>
      </c>
      <c r="B432" s="89" t="s">
        <v>32</v>
      </c>
      <c r="C432" s="89" t="s">
        <v>33</v>
      </c>
      <c r="D432" s="89" t="s">
        <v>33</v>
      </c>
      <c r="E432" s="89">
        <v>383000</v>
      </c>
      <c r="F432" s="89"/>
      <c r="G432" s="103" t="e">
        <f t="shared" si="35"/>
        <v>#N/A</v>
      </c>
      <c r="H432" s="89"/>
      <c r="I432" s="89"/>
      <c r="J432" s="89">
        <v>4000</v>
      </c>
      <c r="K432" s="103"/>
      <c r="L432" s="89"/>
      <c r="M432" s="89"/>
      <c r="N432" s="89"/>
      <c r="O432" s="89"/>
      <c r="P432" s="89"/>
      <c r="Q432" s="89"/>
      <c r="R432" s="89"/>
      <c r="S432" s="89"/>
      <c r="T432" s="103" t="e">
        <f t="shared" si="33"/>
        <v>#N/A</v>
      </c>
      <c r="U432" s="89"/>
      <c r="V432" s="103"/>
      <c r="W432" s="89" t="s">
        <v>37</v>
      </c>
      <c r="X432" s="89"/>
      <c r="Y432" s="103">
        <f t="shared" si="34"/>
        <v>0</v>
      </c>
      <c r="Z432" s="105">
        <v>12</v>
      </c>
      <c r="AA432" s="90">
        <f>('LEDGER LOAD INPUT'!E461)*-1</f>
        <v>0</v>
      </c>
      <c r="AB432" s="108">
        <f t="shared" si="31"/>
        <v>0</v>
      </c>
      <c r="AC432" s="112">
        <f t="shared" si="32"/>
        <v>0</v>
      </c>
    </row>
    <row r="433" spans="1:29">
      <c r="A433" s="89" t="s">
        <v>32</v>
      </c>
      <c r="B433" s="89" t="s">
        <v>32</v>
      </c>
      <c r="C433" s="89" t="s">
        <v>33</v>
      </c>
      <c r="D433" s="89" t="s">
        <v>33</v>
      </c>
      <c r="E433" s="89">
        <v>384000</v>
      </c>
      <c r="F433" s="89"/>
      <c r="G433" s="103" t="e">
        <f t="shared" si="35"/>
        <v>#N/A</v>
      </c>
      <c r="H433" s="89"/>
      <c r="I433" s="89"/>
      <c r="J433" s="89">
        <v>4000</v>
      </c>
      <c r="K433" s="103"/>
      <c r="L433" s="89"/>
      <c r="M433" s="89"/>
      <c r="N433" s="89"/>
      <c r="O433" s="89"/>
      <c r="P433" s="89"/>
      <c r="Q433" s="89"/>
      <c r="R433" s="89"/>
      <c r="S433" s="89"/>
      <c r="T433" s="103" t="e">
        <f t="shared" si="33"/>
        <v>#N/A</v>
      </c>
      <c r="U433" s="89"/>
      <c r="V433" s="103"/>
      <c r="W433" s="89" t="s">
        <v>37</v>
      </c>
      <c r="X433" s="89"/>
      <c r="Y433" s="103">
        <f t="shared" si="34"/>
        <v>0</v>
      </c>
      <c r="Z433" s="105">
        <v>12</v>
      </c>
      <c r="AA433" s="90">
        <f>('LEDGER LOAD INPUT'!E462)*-1</f>
        <v>0</v>
      </c>
      <c r="AB433" s="108">
        <f t="shared" si="31"/>
        <v>0</v>
      </c>
      <c r="AC433" s="112">
        <f t="shared" si="32"/>
        <v>0</v>
      </c>
    </row>
    <row r="434" spans="1:29">
      <c r="A434" s="89" t="s">
        <v>32</v>
      </c>
      <c r="B434" s="89" t="s">
        <v>32</v>
      </c>
      <c r="C434" s="89" t="s">
        <v>33</v>
      </c>
      <c r="D434" s="89" t="s">
        <v>33</v>
      </c>
      <c r="E434" s="89">
        <v>385000</v>
      </c>
      <c r="F434" s="89"/>
      <c r="G434" s="103" t="e">
        <f t="shared" si="35"/>
        <v>#N/A</v>
      </c>
      <c r="H434" s="89"/>
      <c r="I434" s="89"/>
      <c r="J434" s="89">
        <v>4000</v>
      </c>
      <c r="K434" s="103"/>
      <c r="L434" s="89"/>
      <c r="M434" s="89"/>
      <c r="N434" s="89"/>
      <c r="O434" s="89"/>
      <c r="P434" s="89"/>
      <c r="Q434" s="89"/>
      <c r="R434" s="89"/>
      <c r="S434" s="89"/>
      <c r="T434" s="103" t="e">
        <f t="shared" si="33"/>
        <v>#N/A</v>
      </c>
      <c r="U434" s="89"/>
      <c r="V434" s="103"/>
      <c r="W434" s="89" t="s">
        <v>37</v>
      </c>
      <c r="X434" s="89"/>
      <c r="Y434" s="103">
        <f t="shared" si="34"/>
        <v>0</v>
      </c>
      <c r="Z434" s="105">
        <v>12</v>
      </c>
      <c r="AA434" s="90">
        <f>('LEDGER LOAD INPUT'!E463)*-1</f>
        <v>0</v>
      </c>
      <c r="AB434" s="108">
        <f t="shared" si="31"/>
        <v>0</v>
      </c>
      <c r="AC434" s="112">
        <f t="shared" si="32"/>
        <v>0</v>
      </c>
    </row>
    <row r="435" spans="1:29">
      <c r="A435" s="89" t="s">
        <v>32</v>
      </c>
      <c r="B435" s="89" t="s">
        <v>32</v>
      </c>
      <c r="C435" s="89" t="s">
        <v>33</v>
      </c>
      <c r="D435" s="89" t="s">
        <v>33</v>
      </c>
      <c r="E435" s="89">
        <v>391000</v>
      </c>
      <c r="F435" s="89"/>
      <c r="G435" s="103" t="e">
        <f t="shared" si="35"/>
        <v>#N/A</v>
      </c>
      <c r="H435" s="89"/>
      <c r="I435" s="89"/>
      <c r="J435" s="89">
        <v>4000</v>
      </c>
      <c r="K435" s="103"/>
      <c r="L435" s="89"/>
      <c r="M435" s="89"/>
      <c r="N435" s="89"/>
      <c r="O435" s="89"/>
      <c r="P435" s="89"/>
      <c r="Q435" s="89"/>
      <c r="R435" s="89"/>
      <c r="S435" s="89"/>
      <c r="T435" s="103" t="e">
        <f t="shared" si="33"/>
        <v>#N/A</v>
      </c>
      <c r="U435" s="89"/>
      <c r="V435" s="103"/>
      <c r="W435" s="89" t="s">
        <v>37</v>
      </c>
      <c r="X435" s="89"/>
      <c r="Y435" s="103">
        <f t="shared" si="34"/>
        <v>0</v>
      </c>
      <c r="Z435" s="105">
        <v>12</v>
      </c>
      <c r="AA435" s="90">
        <f>('LEDGER LOAD INPUT'!E464)*-1</f>
        <v>0</v>
      </c>
      <c r="AB435" s="108">
        <f t="shared" si="31"/>
        <v>0</v>
      </c>
      <c r="AC435" s="112">
        <f t="shared" si="32"/>
        <v>0</v>
      </c>
    </row>
    <row r="436" spans="1:29">
      <c r="A436" s="89" t="s">
        <v>32</v>
      </c>
      <c r="B436" s="89" t="s">
        <v>32</v>
      </c>
      <c r="C436" s="89" t="s">
        <v>33</v>
      </c>
      <c r="D436" s="89" t="s">
        <v>33</v>
      </c>
      <c r="E436" s="89">
        <v>392000</v>
      </c>
      <c r="F436" s="89"/>
      <c r="G436" s="103" t="e">
        <f t="shared" si="35"/>
        <v>#N/A</v>
      </c>
      <c r="H436" s="89"/>
      <c r="I436" s="89"/>
      <c r="J436" s="89">
        <v>4000</v>
      </c>
      <c r="K436" s="103"/>
      <c r="L436" s="89"/>
      <c r="M436" s="89"/>
      <c r="N436" s="89"/>
      <c r="O436" s="89"/>
      <c r="P436" s="89"/>
      <c r="Q436" s="89"/>
      <c r="R436" s="89"/>
      <c r="S436" s="89"/>
      <c r="T436" s="103" t="e">
        <f t="shared" si="33"/>
        <v>#N/A</v>
      </c>
      <c r="U436" s="89"/>
      <c r="V436" s="103"/>
      <c r="W436" s="89" t="s">
        <v>37</v>
      </c>
      <c r="X436" s="89"/>
      <c r="Y436" s="103">
        <f t="shared" si="34"/>
        <v>0</v>
      </c>
      <c r="Z436" s="105">
        <v>12</v>
      </c>
      <c r="AA436" s="90">
        <f>('LEDGER LOAD INPUT'!E465)*-1</f>
        <v>0</v>
      </c>
      <c r="AB436" s="108">
        <f t="shared" si="31"/>
        <v>0</v>
      </c>
      <c r="AC436" s="112">
        <f t="shared" si="32"/>
        <v>0</v>
      </c>
    </row>
    <row r="437" spans="1:29">
      <c r="A437" s="89" t="s">
        <v>32</v>
      </c>
      <c r="B437" s="89" t="s">
        <v>32</v>
      </c>
      <c r="C437" s="89" t="s">
        <v>33</v>
      </c>
      <c r="D437" s="89" t="s">
        <v>33</v>
      </c>
      <c r="E437" s="89">
        <v>393000</v>
      </c>
      <c r="F437" s="89"/>
      <c r="G437" s="103" t="e">
        <f t="shared" si="35"/>
        <v>#N/A</v>
      </c>
      <c r="H437" s="89"/>
      <c r="I437" s="89"/>
      <c r="J437" s="89">
        <v>4000</v>
      </c>
      <c r="K437" s="103"/>
      <c r="L437" s="89"/>
      <c r="M437" s="89"/>
      <c r="N437" s="89"/>
      <c r="O437" s="89"/>
      <c r="P437" s="89"/>
      <c r="Q437" s="89"/>
      <c r="R437" s="89"/>
      <c r="S437" s="89"/>
      <c r="T437" s="103" t="e">
        <f t="shared" si="33"/>
        <v>#N/A</v>
      </c>
      <c r="U437" s="89"/>
      <c r="V437" s="103"/>
      <c r="W437" s="89" t="s">
        <v>37</v>
      </c>
      <c r="X437" s="89"/>
      <c r="Y437" s="103">
        <f t="shared" si="34"/>
        <v>0</v>
      </c>
      <c r="Z437" s="105">
        <v>12</v>
      </c>
      <c r="AA437" s="90">
        <f>('LEDGER LOAD INPUT'!E466)*-1</f>
        <v>0</v>
      </c>
      <c r="AB437" s="108">
        <f t="shared" si="31"/>
        <v>0</v>
      </c>
      <c r="AC437" s="112">
        <f t="shared" si="32"/>
        <v>0</v>
      </c>
    </row>
    <row r="438" spans="1:29">
      <c r="A438" s="89" t="s">
        <v>32</v>
      </c>
      <c r="B438" s="89" t="s">
        <v>32</v>
      </c>
      <c r="C438" s="89" t="s">
        <v>33</v>
      </c>
      <c r="D438" s="89" t="s">
        <v>33</v>
      </c>
      <c r="E438" s="89">
        <v>394000</v>
      </c>
      <c r="F438" s="89"/>
      <c r="G438" s="103" t="e">
        <f t="shared" si="35"/>
        <v>#N/A</v>
      </c>
      <c r="H438" s="89"/>
      <c r="I438" s="89"/>
      <c r="J438" s="89">
        <v>4000</v>
      </c>
      <c r="K438" s="103"/>
      <c r="L438" s="89"/>
      <c r="M438" s="89"/>
      <c r="N438" s="89"/>
      <c r="O438" s="89"/>
      <c r="P438" s="89"/>
      <c r="Q438" s="89"/>
      <c r="R438" s="89"/>
      <c r="S438" s="89"/>
      <c r="T438" s="103" t="e">
        <f t="shared" si="33"/>
        <v>#N/A</v>
      </c>
      <c r="U438" s="89"/>
      <c r="V438" s="103"/>
      <c r="W438" s="89" t="s">
        <v>37</v>
      </c>
      <c r="X438" s="89"/>
      <c r="Y438" s="103">
        <f t="shared" si="34"/>
        <v>0</v>
      </c>
      <c r="Z438" s="105">
        <v>12</v>
      </c>
      <c r="AA438" s="90">
        <f>('LEDGER LOAD INPUT'!E467)*-1</f>
        <v>0</v>
      </c>
      <c r="AB438" s="108">
        <f t="shared" si="31"/>
        <v>0</v>
      </c>
      <c r="AC438" s="112">
        <f t="shared" si="32"/>
        <v>0</v>
      </c>
    </row>
    <row r="439" spans="1:29">
      <c r="A439" s="89" t="s">
        <v>32</v>
      </c>
      <c r="B439" s="89" t="s">
        <v>32</v>
      </c>
      <c r="C439" s="89" t="s">
        <v>33</v>
      </c>
      <c r="D439" s="89" t="s">
        <v>33</v>
      </c>
      <c r="E439" s="89">
        <v>395000</v>
      </c>
      <c r="F439" s="89"/>
      <c r="G439" s="103" t="e">
        <f t="shared" si="35"/>
        <v>#N/A</v>
      </c>
      <c r="H439" s="89"/>
      <c r="I439" s="89"/>
      <c r="J439" s="89">
        <v>4000</v>
      </c>
      <c r="K439" s="103"/>
      <c r="L439" s="89"/>
      <c r="M439" s="89"/>
      <c r="N439" s="89"/>
      <c r="O439" s="89"/>
      <c r="P439" s="89"/>
      <c r="Q439" s="89"/>
      <c r="R439" s="89"/>
      <c r="S439" s="89"/>
      <c r="T439" s="103" t="e">
        <f t="shared" si="33"/>
        <v>#N/A</v>
      </c>
      <c r="U439" s="89"/>
      <c r="V439" s="103"/>
      <c r="W439" s="89" t="s">
        <v>37</v>
      </c>
      <c r="X439" s="89"/>
      <c r="Y439" s="103">
        <f t="shared" si="34"/>
        <v>0</v>
      </c>
      <c r="Z439" s="105">
        <v>12</v>
      </c>
      <c r="AA439" s="90">
        <f>('LEDGER LOAD INPUT'!E468)*-1</f>
        <v>0</v>
      </c>
      <c r="AB439" s="108">
        <f t="shared" si="31"/>
        <v>0</v>
      </c>
      <c r="AC439" s="112">
        <f t="shared" si="32"/>
        <v>0</v>
      </c>
    </row>
    <row r="440" spans="1:29">
      <c r="A440" s="89" t="s">
        <v>32</v>
      </c>
      <c r="B440" s="89" t="s">
        <v>32</v>
      </c>
      <c r="C440" s="89" t="s">
        <v>33</v>
      </c>
      <c r="D440" s="89" t="s">
        <v>33</v>
      </c>
      <c r="E440" s="89">
        <v>396000</v>
      </c>
      <c r="F440" s="89"/>
      <c r="G440" s="103" t="e">
        <f t="shared" si="35"/>
        <v>#N/A</v>
      </c>
      <c r="H440" s="89"/>
      <c r="I440" s="89"/>
      <c r="J440" s="89">
        <v>4000</v>
      </c>
      <c r="K440" s="103"/>
      <c r="L440" s="89"/>
      <c r="M440" s="89"/>
      <c r="N440" s="89"/>
      <c r="O440" s="89"/>
      <c r="P440" s="89"/>
      <c r="Q440" s="89"/>
      <c r="R440" s="89"/>
      <c r="S440" s="89"/>
      <c r="T440" s="103" t="e">
        <f t="shared" si="33"/>
        <v>#N/A</v>
      </c>
      <c r="U440" s="89"/>
      <c r="V440" s="103"/>
      <c r="W440" s="89" t="s">
        <v>37</v>
      </c>
      <c r="X440" s="89"/>
      <c r="Y440" s="103">
        <f t="shared" si="34"/>
        <v>0</v>
      </c>
      <c r="Z440" s="105">
        <v>12</v>
      </c>
      <c r="AA440" s="90">
        <f>('LEDGER LOAD INPUT'!E469)*-1</f>
        <v>0</v>
      </c>
      <c r="AB440" s="108">
        <f t="shared" si="31"/>
        <v>0</v>
      </c>
      <c r="AC440" s="112">
        <f t="shared" si="32"/>
        <v>0</v>
      </c>
    </row>
    <row r="441" spans="1:29">
      <c r="A441" s="89" t="s">
        <v>32</v>
      </c>
      <c r="B441" s="89" t="s">
        <v>32</v>
      </c>
      <c r="C441" s="89" t="s">
        <v>33</v>
      </c>
      <c r="D441" s="89" t="s">
        <v>33</v>
      </c>
      <c r="E441" s="89">
        <v>397000</v>
      </c>
      <c r="F441" s="89"/>
      <c r="G441" s="103" t="e">
        <f t="shared" si="35"/>
        <v>#N/A</v>
      </c>
      <c r="H441" s="89"/>
      <c r="I441" s="89"/>
      <c r="J441" s="89">
        <v>4000</v>
      </c>
      <c r="K441" s="103"/>
      <c r="L441" s="89"/>
      <c r="M441" s="89"/>
      <c r="N441" s="89"/>
      <c r="O441" s="89"/>
      <c r="P441" s="89"/>
      <c r="Q441" s="89"/>
      <c r="R441" s="89"/>
      <c r="S441" s="89"/>
      <c r="T441" s="103" t="e">
        <f t="shared" si="33"/>
        <v>#N/A</v>
      </c>
      <c r="U441" s="89"/>
      <c r="V441" s="103"/>
      <c r="W441" s="89" t="s">
        <v>37</v>
      </c>
      <c r="X441" s="89"/>
      <c r="Y441" s="103">
        <f t="shared" si="34"/>
        <v>0</v>
      </c>
      <c r="Z441" s="105">
        <v>12</v>
      </c>
      <c r="AA441" s="90">
        <f>('LEDGER LOAD INPUT'!E470)*-1</f>
        <v>0</v>
      </c>
      <c r="AB441" s="108">
        <f t="shared" si="31"/>
        <v>0</v>
      </c>
      <c r="AC441" s="112">
        <f t="shared" si="32"/>
        <v>0</v>
      </c>
    </row>
    <row r="442" spans="1:29">
      <c r="A442" s="89" t="s">
        <v>32</v>
      </c>
      <c r="B442" s="89" t="s">
        <v>32</v>
      </c>
      <c r="C442" s="89" t="s">
        <v>33</v>
      </c>
      <c r="D442" s="89" t="s">
        <v>33</v>
      </c>
      <c r="E442" s="89">
        <v>410000</v>
      </c>
      <c r="F442" s="89"/>
      <c r="G442" s="103" t="e">
        <f t="shared" si="35"/>
        <v>#N/A</v>
      </c>
      <c r="H442" s="89"/>
      <c r="I442" s="89"/>
      <c r="J442" s="89">
        <v>4000</v>
      </c>
      <c r="K442" s="103"/>
      <c r="L442" s="89"/>
      <c r="M442" s="89"/>
      <c r="N442" s="89"/>
      <c r="O442" s="89"/>
      <c r="P442" s="89"/>
      <c r="Q442" s="89">
        <v>100</v>
      </c>
      <c r="R442" s="89"/>
      <c r="S442" s="89"/>
      <c r="T442" s="103" t="e">
        <f t="shared" si="33"/>
        <v>#N/A</v>
      </c>
      <c r="U442" s="89"/>
      <c r="V442" s="103"/>
      <c r="W442" s="89" t="s">
        <v>37</v>
      </c>
      <c r="X442" s="89"/>
      <c r="Y442" s="103">
        <f t="shared" si="34"/>
        <v>0</v>
      </c>
      <c r="Z442" s="105">
        <v>12</v>
      </c>
      <c r="AA442" s="90">
        <f>'LEDGER LOAD INPUT'!E472</f>
        <v>0</v>
      </c>
      <c r="AB442" s="108">
        <f t="shared" si="31"/>
        <v>0</v>
      </c>
      <c r="AC442" s="112">
        <f t="shared" si="32"/>
        <v>0</v>
      </c>
    </row>
    <row r="443" spans="1:29">
      <c r="A443" s="89" t="s">
        <v>32</v>
      </c>
      <c r="B443" s="89" t="s">
        <v>32</v>
      </c>
      <c r="C443" s="89" t="s">
        <v>33</v>
      </c>
      <c r="D443" s="89" t="s">
        <v>33</v>
      </c>
      <c r="E443" s="89">
        <v>410000</v>
      </c>
      <c r="F443" s="89"/>
      <c r="G443" s="103" t="e">
        <f t="shared" si="35"/>
        <v>#N/A</v>
      </c>
      <c r="H443" s="89"/>
      <c r="I443" s="89"/>
      <c r="J443" s="89">
        <v>4000</v>
      </c>
      <c r="K443" s="103"/>
      <c r="L443" s="89"/>
      <c r="M443" s="89"/>
      <c r="N443" s="89"/>
      <c r="O443" s="89"/>
      <c r="P443" s="89"/>
      <c r="Q443" s="89" t="s">
        <v>38</v>
      </c>
      <c r="R443" s="89"/>
      <c r="S443" s="89"/>
      <c r="T443" s="103" t="e">
        <f t="shared" si="33"/>
        <v>#N/A</v>
      </c>
      <c r="U443" s="89"/>
      <c r="V443" s="103"/>
      <c r="W443" s="89" t="s">
        <v>37</v>
      </c>
      <c r="X443" s="89"/>
      <c r="Y443" s="103">
        <f t="shared" si="34"/>
        <v>0</v>
      </c>
      <c r="Z443" s="105">
        <v>12</v>
      </c>
      <c r="AA443" s="90">
        <f>'LEDGER LOAD INPUT'!E473</f>
        <v>0</v>
      </c>
      <c r="AB443" s="108">
        <f t="shared" si="31"/>
        <v>0</v>
      </c>
      <c r="AC443" s="112">
        <f t="shared" si="32"/>
        <v>0</v>
      </c>
    </row>
    <row r="444" spans="1:29">
      <c r="A444" s="89" t="s">
        <v>32</v>
      </c>
      <c r="B444" s="89" t="s">
        <v>32</v>
      </c>
      <c r="C444" s="89" t="s">
        <v>33</v>
      </c>
      <c r="D444" s="89" t="s">
        <v>33</v>
      </c>
      <c r="E444" s="89">
        <v>410000</v>
      </c>
      <c r="F444" s="89"/>
      <c r="G444" s="103" t="e">
        <f t="shared" si="35"/>
        <v>#N/A</v>
      </c>
      <c r="H444" s="89"/>
      <c r="I444" s="89"/>
      <c r="J444" s="89">
        <v>4000</v>
      </c>
      <c r="K444" s="103"/>
      <c r="L444" s="89"/>
      <c r="M444" s="89"/>
      <c r="N444" s="89"/>
      <c r="O444" s="89"/>
      <c r="P444" s="89"/>
      <c r="Q444" s="89">
        <v>610</v>
      </c>
      <c r="R444" s="89"/>
      <c r="S444" s="89"/>
      <c r="T444" s="103" t="e">
        <f t="shared" si="33"/>
        <v>#N/A</v>
      </c>
      <c r="U444" s="89"/>
      <c r="V444" s="103"/>
      <c r="W444" s="89" t="s">
        <v>37</v>
      </c>
      <c r="X444" s="89"/>
      <c r="Y444" s="103">
        <f t="shared" si="34"/>
        <v>0</v>
      </c>
      <c r="Z444" s="105">
        <v>12</v>
      </c>
      <c r="AA444" s="90">
        <f>'LEDGER LOAD INPUT'!E474</f>
        <v>0</v>
      </c>
      <c r="AB444" s="108">
        <f t="shared" si="31"/>
        <v>0</v>
      </c>
      <c r="AC444" s="112">
        <f t="shared" si="32"/>
        <v>0</v>
      </c>
    </row>
    <row r="445" spans="1:29">
      <c r="A445" s="89" t="s">
        <v>32</v>
      </c>
      <c r="B445" s="89" t="s">
        <v>32</v>
      </c>
      <c r="C445" s="89" t="s">
        <v>33</v>
      </c>
      <c r="D445" s="89" t="s">
        <v>33</v>
      </c>
      <c r="E445" s="89">
        <v>410000</v>
      </c>
      <c r="F445" s="89"/>
      <c r="G445" s="103" t="e">
        <f t="shared" si="35"/>
        <v>#N/A</v>
      </c>
      <c r="H445" s="89"/>
      <c r="I445" s="89"/>
      <c r="J445" s="89">
        <v>4000</v>
      </c>
      <c r="K445" s="103"/>
      <c r="L445" s="89"/>
      <c r="M445" s="89"/>
      <c r="N445" s="89"/>
      <c r="O445" s="89"/>
      <c r="P445" s="89"/>
      <c r="Q445" s="89">
        <v>620</v>
      </c>
      <c r="R445" s="89"/>
      <c r="S445" s="89"/>
      <c r="T445" s="103" t="e">
        <f t="shared" si="33"/>
        <v>#N/A</v>
      </c>
      <c r="U445" s="89"/>
      <c r="V445" s="103"/>
      <c r="W445" s="89" t="s">
        <v>37</v>
      </c>
      <c r="X445" s="89"/>
      <c r="Y445" s="103">
        <f t="shared" si="34"/>
        <v>0</v>
      </c>
      <c r="Z445" s="105">
        <v>12</v>
      </c>
      <c r="AA445" s="90">
        <f>'LEDGER LOAD INPUT'!E475</f>
        <v>0</v>
      </c>
      <c r="AB445" s="108">
        <f t="shared" si="31"/>
        <v>0</v>
      </c>
      <c r="AC445" s="112">
        <f t="shared" si="32"/>
        <v>0</v>
      </c>
    </row>
    <row r="446" spans="1:29">
      <c r="A446" s="89" t="s">
        <v>32</v>
      </c>
      <c r="B446" s="89" t="s">
        <v>32</v>
      </c>
      <c r="C446" s="89" t="s">
        <v>33</v>
      </c>
      <c r="D446" s="89" t="s">
        <v>33</v>
      </c>
      <c r="E446" s="89">
        <v>410000</v>
      </c>
      <c r="F446" s="89"/>
      <c r="G446" s="103" t="e">
        <f t="shared" si="35"/>
        <v>#N/A</v>
      </c>
      <c r="H446" s="89"/>
      <c r="I446" s="89"/>
      <c r="J446" s="89">
        <v>4000</v>
      </c>
      <c r="K446" s="103"/>
      <c r="L446" s="89"/>
      <c r="M446" s="89"/>
      <c r="N446" s="89"/>
      <c r="O446" s="89"/>
      <c r="P446" s="89"/>
      <c r="Q446" s="89">
        <v>900</v>
      </c>
      <c r="R446" s="89"/>
      <c r="S446" s="89"/>
      <c r="T446" s="103" t="e">
        <f t="shared" si="33"/>
        <v>#N/A</v>
      </c>
      <c r="U446" s="89"/>
      <c r="V446" s="103"/>
      <c r="W446" s="89" t="s">
        <v>37</v>
      </c>
      <c r="X446" s="89"/>
      <c r="Y446" s="103">
        <f t="shared" si="34"/>
        <v>0</v>
      </c>
      <c r="Z446" s="105">
        <v>12</v>
      </c>
      <c r="AA446" s="90">
        <f>'LEDGER LOAD INPUT'!E476</f>
        <v>0</v>
      </c>
      <c r="AB446" s="108">
        <f t="shared" ref="AB446:AB508" si="37">AA446</f>
        <v>0</v>
      </c>
      <c r="AC446" s="112">
        <f t="shared" ref="AC446:AC508" si="38">AA446</f>
        <v>0</v>
      </c>
    </row>
    <row r="447" spans="1:29">
      <c r="A447" s="89" t="s">
        <v>32</v>
      </c>
      <c r="B447" s="89" t="s">
        <v>32</v>
      </c>
      <c r="C447" s="89" t="s">
        <v>33</v>
      </c>
      <c r="D447" s="89" t="s">
        <v>33</v>
      </c>
      <c r="E447" s="89">
        <v>420000</v>
      </c>
      <c r="F447" s="89"/>
      <c r="G447" s="103" t="e">
        <f t="shared" si="35"/>
        <v>#N/A</v>
      </c>
      <c r="H447" s="89"/>
      <c r="I447" s="89"/>
      <c r="J447" s="89">
        <v>4000</v>
      </c>
      <c r="K447" s="103"/>
      <c r="L447" s="89"/>
      <c r="M447" s="89"/>
      <c r="N447" s="89"/>
      <c r="O447" s="89"/>
      <c r="P447" s="89"/>
      <c r="Q447" s="89">
        <v>100</v>
      </c>
      <c r="R447" s="89"/>
      <c r="S447" s="89"/>
      <c r="T447" s="103" t="e">
        <f t="shared" si="33"/>
        <v>#N/A</v>
      </c>
      <c r="U447" s="89"/>
      <c r="V447" s="103"/>
      <c r="W447" s="89" t="s">
        <v>37</v>
      </c>
      <c r="X447" s="89"/>
      <c r="Y447" s="103">
        <f t="shared" si="34"/>
        <v>0</v>
      </c>
      <c r="Z447" s="105">
        <v>12</v>
      </c>
      <c r="AA447" s="90">
        <f>'LEDGER LOAD INPUT'!E477</f>
        <v>0</v>
      </c>
      <c r="AB447" s="108">
        <f t="shared" si="37"/>
        <v>0</v>
      </c>
      <c r="AC447" s="112">
        <f t="shared" si="38"/>
        <v>0</v>
      </c>
    </row>
    <row r="448" spans="1:29">
      <c r="A448" s="89" t="s">
        <v>32</v>
      </c>
      <c r="B448" s="89" t="s">
        <v>32</v>
      </c>
      <c r="C448" s="89" t="s">
        <v>33</v>
      </c>
      <c r="D448" s="89" t="s">
        <v>33</v>
      </c>
      <c r="E448" s="89">
        <v>420000</v>
      </c>
      <c r="F448" s="89"/>
      <c r="G448" s="103" t="e">
        <f t="shared" si="35"/>
        <v>#N/A</v>
      </c>
      <c r="H448" s="89"/>
      <c r="I448" s="89"/>
      <c r="J448" s="89">
        <v>4000</v>
      </c>
      <c r="K448" s="103"/>
      <c r="L448" s="89"/>
      <c r="M448" s="89"/>
      <c r="N448" s="89"/>
      <c r="O448" s="89"/>
      <c r="P448" s="89"/>
      <c r="Q448" s="89" t="s">
        <v>38</v>
      </c>
      <c r="R448" s="89"/>
      <c r="S448" s="89"/>
      <c r="T448" s="103" t="e">
        <f t="shared" si="33"/>
        <v>#N/A</v>
      </c>
      <c r="U448" s="89"/>
      <c r="V448" s="103"/>
      <c r="W448" s="89" t="s">
        <v>37</v>
      </c>
      <c r="X448" s="89"/>
      <c r="Y448" s="103">
        <f t="shared" si="34"/>
        <v>0</v>
      </c>
      <c r="Z448" s="105">
        <v>12</v>
      </c>
      <c r="AA448" s="90">
        <f>'LEDGER LOAD INPUT'!E478</f>
        <v>0</v>
      </c>
      <c r="AB448" s="108">
        <f t="shared" si="37"/>
        <v>0</v>
      </c>
      <c r="AC448" s="112">
        <f t="shared" si="38"/>
        <v>0</v>
      </c>
    </row>
    <row r="449" spans="1:29">
      <c r="A449" s="89" t="s">
        <v>32</v>
      </c>
      <c r="B449" s="89" t="s">
        <v>32</v>
      </c>
      <c r="C449" s="89" t="s">
        <v>33</v>
      </c>
      <c r="D449" s="89" t="s">
        <v>33</v>
      </c>
      <c r="E449" s="89">
        <v>420000</v>
      </c>
      <c r="F449" s="89"/>
      <c r="G449" s="103" t="e">
        <f t="shared" si="35"/>
        <v>#N/A</v>
      </c>
      <c r="H449" s="89"/>
      <c r="I449" s="89"/>
      <c r="J449" s="89">
        <v>4000</v>
      </c>
      <c r="K449" s="103"/>
      <c r="L449" s="89"/>
      <c r="M449" s="89"/>
      <c r="N449" s="89"/>
      <c r="O449" s="89"/>
      <c r="P449" s="89"/>
      <c r="Q449" s="89">
        <v>610</v>
      </c>
      <c r="R449" s="89"/>
      <c r="S449" s="89"/>
      <c r="T449" s="103" t="e">
        <f t="shared" si="33"/>
        <v>#N/A</v>
      </c>
      <c r="U449" s="89"/>
      <c r="V449" s="103"/>
      <c r="W449" s="89" t="s">
        <v>37</v>
      </c>
      <c r="X449" s="89"/>
      <c r="Y449" s="103">
        <f t="shared" si="34"/>
        <v>0</v>
      </c>
      <c r="Z449" s="105">
        <v>12</v>
      </c>
      <c r="AA449" s="90">
        <f>'LEDGER LOAD INPUT'!E479</f>
        <v>0</v>
      </c>
      <c r="AB449" s="108">
        <f t="shared" si="37"/>
        <v>0</v>
      </c>
      <c r="AC449" s="112">
        <f t="shared" si="38"/>
        <v>0</v>
      </c>
    </row>
    <row r="450" spans="1:29">
      <c r="A450" s="89" t="s">
        <v>32</v>
      </c>
      <c r="B450" s="89" t="s">
        <v>32</v>
      </c>
      <c r="C450" s="89" t="s">
        <v>33</v>
      </c>
      <c r="D450" s="89" t="s">
        <v>33</v>
      </c>
      <c r="E450" s="89">
        <v>420000</v>
      </c>
      <c r="F450" s="89"/>
      <c r="G450" s="103" t="e">
        <f t="shared" si="35"/>
        <v>#N/A</v>
      </c>
      <c r="H450" s="89"/>
      <c r="I450" s="89"/>
      <c r="J450" s="89">
        <v>4000</v>
      </c>
      <c r="K450" s="103"/>
      <c r="L450" s="89"/>
      <c r="M450" s="89"/>
      <c r="N450" s="89"/>
      <c r="O450" s="89"/>
      <c r="P450" s="89"/>
      <c r="Q450" s="89">
        <v>620</v>
      </c>
      <c r="R450" s="89"/>
      <c r="S450" s="89"/>
      <c r="T450" s="103" t="e">
        <f t="shared" si="33"/>
        <v>#N/A</v>
      </c>
      <c r="U450" s="89"/>
      <c r="V450" s="103"/>
      <c r="W450" s="89" t="s">
        <v>37</v>
      </c>
      <c r="X450" s="89"/>
      <c r="Y450" s="103">
        <f t="shared" si="34"/>
        <v>0</v>
      </c>
      <c r="Z450" s="105">
        <v>12</v>
      </c>
      <c r="AA450" s="90">
        <f>'LEDGER LOAD INPUT'!E480</f>
        <v>0</v>
      </c>
      <c r="AB450" s="108">
        <f t="shared" si="37"/>
        <v>0</v>
      </c>
      <c r="AC450" s="112">
        <f t="shared" si="38"/>
        <v>0</v>
      </c>
    </row>
    <row r="451" spans="1:29">
      <c r="A451" s="89" t="s">
        <v>32</v>
      </c>
      <c r="B451" s="89" t="s">
        <v>32</v>
      </c>
      <c r="C451" s="89" t="s">
        <v>33</v>
      </c>
      <c r="D451" s="89" t="s">
        <v>33</v>
      </c>
      <c r="E451" s="89">
        <v>420000</v>
      </c>
      <c r="F451" s="89"/>
      <c r="G451" s="103" t="e">
        <f t="shared" si="35"/>
        <v>#N/A</v>
      </c>
      <c r="H451" s="89"/>
      <c r="I451" s="89"/>
      <c r="J451" s="89">
        <v>4000</v>
      </c>
      <c r="K451" s="103"/>
      <c r="L451" s="89"/>
      <c r="M451" s="89"/>
      <c r="N451" s="89"/>
      <c r="O451" s="89"/>
      <c r="P451" s="89"/>
      <c r="Q451" s="89">
        <v>900</v>
      </c>
      <c r="R451" s="89"/>
      <c r="S451" s="89"/>
      <c r="T451" s="103" t="e">
        <f t="shared" si="33"/>
        <v>#N/A</v>
      </c>
      <c r="U451" s="89"/>
      <c r="V451" s="103"/>
      <c r="W451" s="89" t="s">
        <v>37</v>
      </c>
      <c r="X451" s="89"/>
      <c r="Y451" s="103">
        <f t="shared" si="34"/>
        <v>0</v>
      </c>
      <c r="Z451" s="105">
        <v>12</v>
      </c>
      <c r="AA451" s="90">
        <f>'LEDGER LOAD INPUT'!E481</f>
        <v>0</v>
      </c>
      <c r="AB451" s="108">
        <f t="shared" si="37"/>
        <v>0</v>
      </c>
      <c r="AC451" s="112">
        <f t="shared" si="38"/>
        <v>0</v>
      </c>
    </row>
    <row r="452" spans="1:29">
      <c r="A452" s="89" t="s">
        <v>32</v>
      </c>
      <c r="B452" s="89" t="s">
        <v>32</v>
      </c>
      <c r="C452" s="89" t="s">
        <v>33</v>
      </c>
      <c r="D452" s="89" t="s">
        <v>33</v>
      </c>
      <c r="E452" s="89">
        <v>430000</v>
      </c>
      <c r="F452" s="89"/>
      <c r="G452" s="103" t="e">
        <f t="shared" si="35"/>
        <v>#N/A</v>
      </c>
      <c r="H452" s="89"/>
      <c r="I452" s="89"/>
      <c r="J452" s="89">
        <v>4000</v>
      </c>
      <c r="K452" s="103"/>
      <c r="L452" s="89"/>
      <c r="M452" s="89"/>
      <c r="N452" s="89"/>
      <c r="O452" s="89"/>
      <c r="P452" s="89"/>
      <c r="Q452" s="89">
        <v>100</v>
      </c>
      <c r="R452" s="89"/>
      <c r="S452" s="89"/>
      <c r="T452" s="103" t="e">
        <f t="shared" si="33"/>
        <v>#N/A</v>
      </c>
      <c r="U452" s="89"/>
      <c r="V452" s="103"/>
      <c r="W452" s="89" t="s">
        <v>37</v>
      </c>
      <c r="X452" s="89"/>
      <c r="Y452" s="103">
        <f t="shared" si="34"/>
        <v>0</v>
      </c>
      <c r="Z452" s="105">
        <v>12</v>
      </c>
      <c r="AA452" s="90">
        <f>'LEDGER LOAD INPUT'!E482</f>
        <v>0</v>
      </c>
      <c r="AB452" s="108">
        <f t="shared" si="37"/>
        <v>0</v>
      </c>
      <c r="AC452" s="112">
        <f t="shared" si="38"/>
        <v>0</v>
      </c>
    </row>
    <row r="453" spans="1:29">
      <c r="A453" s="89" t="s">
        <v>32</v>
      </c>
      <c r="B453" s="89" t="s">
        <v>32</v>
      </c>
      <c r="C453" s="89" t="s">
        <v>33</v>
      </c>
      <c r="D453" s="89" t="s">
        <v>33</v>
      </c>
      <c r="E453" s="89">
        <v>430000</v>
      </c>
      <c r="F453" s="89"/>
      <c r="G453" s="103" t="e">
        <f t="shared" si="35"/>
        <v>#N/A</v>
      </c>
      <c r="H453" s="89"/>
      <c r="I453" s="89"/>
      <c r="J453" s="89">
        <v>4000</v>
      </c>
      <c r="K453" s="103"/>
      <c r="L453" s="89"/>
      <c r="M453" s="89"/>
      <c r="N453" s="89"/>
      <c r="O453" s="89"/>
      <c r="P453" s="89"/>
      <c r="Q453" s="89" t="s">
        <v>38</v>
      </c>
      <c r="R453" s="89"/>
      <c r="S453" s="89"/>
      <c r="T453" s="103" t="e">
        <f t="shared" si="33"/>
        <v>#N/A</v>
      </c>
      <c r="U453" s="89"/>
      <c r="V453" s="103"/>
      <c r="W453" s="89" t="s">
        <v>37</v>
      </c>
      <c r="X453" s="89"/>
      <c r="Y453" s="103">
        <f t="shared" si="34"/>
        <v>0</v>
      </c>
      <c r="Z453" s="105">
        <v>12</v>
      </c>
      <c r="AA453" s="90">
        <f>'LEDGER LOAD INPUT'!E483</f>
        <v>0</v>
      </c>
      <c r="AB453" s="108">
        <f t="shared" si="37"/>
        <v>0</v>
      </c>
      <c r="AC453" s="112">
        <f t="shared" si="38"/>
        <v>0</v>
      </c>
    </row>
    <row r="454" spans="1:29">
      <c r="A454" s="89" t="s">
        <v>32</v>
      </c>
      <c r="B454" s="89" t="s">
        <v>32</v>
      </c>
      <c r="C454" s="89" t="s">
        <v>33</v>
      </c>
      <c r="D454" s="89" t="s">
        <v>33</v>
      </c>
      <c r="E454" s="89">
        <v>430000</v>
      </c>
      <c r="F454" s="89"/>
      <c r="G454" s="103" t="e">
        <f t="shared" si="35"/>
        <v>#N/A</v>
      </c>
      <c r="H454" s="89"/>
      <c r="I454" s="89"/>
      <c r="J454" s="89">
        <v>4000</v>
      </c>
      <c r="K454" s="103"/>
      <c r="L454" s="89"/>
      <c r="M454" s="89"/>
      <c r="N454" s="89"/>
      <c r="O454" s="89"/>
      <c r="P454" s="89"/>
      <c r="Q454" s="89">
        <v>610</v>
      </c>
      <c r="R454" s="89"/>
      <c r="S454" s="89"/>
      <c r="T454" s="103" t="e">
        <f t="shared" si="33"/>
        <v>#N/A</v>
      </c>
      <c r="U454" s="89"/>
      <c r="V454" s="103"/>
      <c r="W454" s="89" t="s">
        <v>37</v>
      </c>
      <c r="X454" s="89"/>
      <c r="Y454" s="103">
        <f t="shared" si="34"/>
        <v>0</v>
      </c>
      <c r="Z454" s="105">
        <v>12</v>
      </c>
      <c r="AA454" s="90">
        <f>'LEDGER LOAD INPUT'!E484</f>
        <v>0</v>
      </c>
      <c r="AB454" s="108">
        <f t="shared" si="37"/>
        <v>0</v>
      </c>
      <c r="AC454" s="112">
        <f t="shared" si="38"/>
        <v>0</v>
      </c>
    </row>
    <row r="455" spans="1:29">
      <c r="A455" s="89" t="s">
        <v>32</v>
      </c>
      <c r="B455" s="89" t="s">
        <v>32</v>
      </c>
      <c r="C455" s="89" t="s">
        <v>33</v>
      </c>
      <c r="D455" s="89" t="s">
        <v>33</v>
      </c>
      <c r="E455" s="89">
        <v>430000</v>
      </c>
      <c r="F455" s="89"/>
      <c r="G455" s="103" t="e">
        <f t="shared" si="35"/>
        <v>#N/A</v>
      </c>
      <c r="H455" s="89"/>
      <c r="I455" s="89"/>
      <c r="J455" s="89">
        <v>4000</v>
      </c>
      <c r="K455" s="103"/>
      <c r="L455" s="89"/>
      <c r="M455" s="89"/>
      <c r="N455" s="89"/>
      <c r="O455" s="89"/>
      <c r="P455" s="89"/>
      <c r="Q455" s="89">
        <v>620</v>
      </c>
      <c r="R455" s="89"/>
      <c r="S455" s="89"/>
      <c r="T455" s="103" t="e">
        <f t="shared" si="33"/>
        <v>#N/A</v>
      </c>
      <c r="U455" s="89"/>
      <c r="V455" s="103"/>
      <c r="W455" s="89" t="s">
        <v>37</v>
      </c>
      <c r="X455" s="89"/>
      <c r="Y455" s="103">
        <f t="shared" si="34"/>
        <v>0</v>
      </c>
      <c r="Z455" s="105">
        <v>12</v>
      </c>
      <c r="AA455" s="90">
        <f>'LEDGER LOAD INPUT'!E485</f>
        <v>0</v>
      </c>
      <c r="AB455" s="108">
        <f t="shared" si="37"/>
        <v>0</v>
      </c>
      <c r="AC455" s="112">
        <f t="shared" si="38"/>
        <v>0</v>
      </c>
    </row>
    <row r="456" spans="1:29">
      <c r="A456" s="89" t="s">
        <v>32</v>
      </c>
      <c r="B456" s="89" t="s">
        <v>32</v>
      </c>
      <c r="C456" s="89" t="s">
        <v>33</v>
      </c>
      <c r="D456" s="89" t="s">
        <v>33</v>
      </c>
      <c r="E456" s="89">
        <v>430000</v>
      </c>
      <c r="F456" s="89"/>
      <c r="G456" s="103" t="e">
        <f t="shared" si="35"/>
        <v>#N/A</v>
      </c>
      <c r="H456" s="89"/>
      <c r="I456" s="89"/>
      <c r="J456" s="89">
        <v>4000</v>
      </c>
      <c r="K456" s="103"/>
      <c r="L456" s="89"/>
      <c r="M456" s="89"/>
      <c r="N456" s="89"/>
      <c r="O456" s="89"/>
      <c r="P456" s="89"/>
      <c r="Q456" s="89">
        <v>900</v>
      </c>
      <c r="R456" s="89"/>
      <c r="S456" s="89"/>
      <c r="T456" s="103" t="e">
        <f t="shared" ref="T456:T521" si="39">$T$6</f>
        <v>#N/A</v>
      </c>
      <c r="U456" s="89"/>
      <c r="V456" s="103"/>
      <c r="W456" s="89" t="s">
        <v>37</v>
      </c>
      <c r="X456" s="89"/>
      <c r="Y456" s="103">
        <f t="shared" ref="Y456:Y521" si="40">$Y$6</f>
        <v>0</v>
      </c>
      <c r="Z456" s="105">
        <v>12</v>
      </c>
      <c r="AA456" s="90">
        <f>'LEDGER LOAD INPUT'!E486</f>
        <v>0</v>
      </c>
      <c r="AB456" s="108">
        <f t="shared" si="37"/>
        <v>0</v>
      </c>
      <c r="AC456" s="112">
        <f t="shared" si="38"/>
        <v>0</v>
      </c>
    </row>
    <row r="457" spans="1:29">
      <c r="A457" s="89" t="s">
        <v>32</v>
      </c>
      <c r="B457" s="89" t="s">
        <v>32</v>
      </c>
      <c r="C457" s="89" t="s">
        <v>33</v>
      </c>
      <c r="D457" s="89" t="s">
        <v>33</v>
      </c>
      <c r="E457" s="89">
        <v>440000</v>
      </c>
      <c r="F457" s="89"/>
      <c r="G457" s="103" t="e">
        <f t="shared" ref="G457:G522" si="41">$G$6</f>
        <v>#N/A</v>
      </c>
      <c r="H457" s="89"/>
      <c r="I457" s="89"/>
      <c r="J457" s="89">
        <v>4000</v>
      </c>
      <c r="K457" s="103"/>
      <c r="L457" s="89"/>
      <c r="M457" s="89"/>
      <c r="N457" s="89"/>
      <c r="O457" s="89"/>
      <c r="P457" s="89"/>
      <c r="Q457" s="89">
        <v>100</v>
      </c>
      <c r="R457" s="89"/>
      <c r="S457" s="89"/>
      <c r="T457" s="103" t="e">
        <f t="shared" si="39"/>
        <v>#N/A</v>
      </c>
      <c r="U457" s="89"/>
      <c r="V457" s="103"/>
      <c r="W457" s="89" t="s">
        <v>37</v>
      </c>
      <c r="X457" s="89"/>
      <c r="Y457" s="103">
        <f t="shared" si="40"/>
        <v>0</v>
      </c>
      <c r="Z457" s="105">
        <v>12</v>
      </c>
      <c r="AA457" s="90">
        <f>'LEDGER LOAD INPUT'!E487</f>
        <v>0</v>
      </c>
      <c r="AB457" s="108">
        <f t="shared" si="37"/>
        <v>0</v>
      </c>
      <c r="AC457" s="112">
        <f t="shared" si="38"/>
        <v>0</v>
      </c>
    </row>
    <row r="458" spans="1:29">
      <c r="A458" s="89" t="s">
        <v>32</v>
      </c>
      <c r="B458" s="89" t="s">
        <v>32</v>
      </c>
      <c r="C458" s="89" t="s">
        <v>33</v>
      </c>
      <c r="D458" s="89" t="s">
        <v>33</v>
      </c>
      <c r="E458" s="89">
        <v>440000</v>
      </c>
      <c r="F458" s="89"/>
      <c r="G458" s="103" t="e">
        <f t="shared" si="41"/>
        <v>#N/A</v>
      </c>
      <c r="H458" s="89"/>
      <c r="I458" s="89"/>
      <c r="J458" s="89">
        <v>4000</v>
      </c>
      <c r="K458" s="103"/>
      <c r="L458" s="89"/>
      <c r="M458" s="89"/>
      <c r="N458" s="89"/>
      <c r="O458" s="89"/>
      <c r="P458" s="89"/>
      <c r="Q458" s="89" t="s">
        <v>38</v>
      </c>
      <c r="R458" s="89"/>
      <c r="S458" s="89"/>
      <c r="T458" s="103" t="e">
        <f t="shared" si="39"/>
        <v>#N/A</v>
      </c>
      <c r="U458" s="89"/>
      <c r="V458" s="103"/>
      <c r="W458" s="89" t="s">
        <v>37</v>
      </c>
      <c r="X458" s="89"/>
      <c r="Y458" s="103">
        <f t="shared" si="40"/>
        <v>0</v>
      </c>
      <c r="Z458" s="105">
        <v>12</v>
      </c>
      <c r="AA458" s="90">
        <f>'LEDGER LOAD INPUT'!E488</f>
        <v>0</v>
      </c>
      <c r="AB458" s="108">
        <f t="shared" si="37"/>
        <v>0</v>
      </c>
      <c r="AC458" s="112">
        <f t="shared" si="38"/>
        <v>0</v>
      </c>
    </row>
    <row r="459" spans="1:29">
      <c r="A459" s="89" t="s">
        <v>32</v>
      </c>
      <c r="B459" s="89" t="s">
        <v>32</v>
      </c>
      <c r="C459" s="89" t="s">
        <v>33</v>
      </c>
      <c r="D459" s="89" t="s">
        <v>33</v>
      </c>
      <c r="E459" s="89">
        <v>440000</v>
      </c>
      <c r="F459" s="89"/>
      <c r="G459" s="103" t="e">
        <f t="shared" si="41"/>
        <v>#N/A</v>
      </c>
      <c r="H459" s="89"/>
      <c r="I459" s="89"/>
      <c r="J459" s="89">
        <v>4000</v>
      </c>
      <c r="K459" s="103"/>
      <c r="L459" s="89"/>
      <c r="M459" s="89"/>
      <c r="N459" s="89"/>
      <c r="O459" s="89"/>
      <c r="P459" s="89"/>
      <c r="Q459" s="89">
        <v>610</v>
      </c>
      <c r="R459" s="89"/>
      <c r="S459" s="89"/>
      <c r="T459" s="103" t="e">
        <f t="shared" si="39"/>
        <v>#N/A</v>
      </c>
      <c r="U459" s="89"/>
      <c r="V459" s="103"/>
      <c r="W459" s="89" t="s">
        <v>37</v>
      </c>
      <c r="X459" s="89"/>
      <c r="Y459" s="103">
        <f t="shared" si="40"/>
        <v>0</v>
      </c>
      <c r="Z459" s="105">
        <v>12</v>
      </c>
      <c r="AA459" s="90">
        <f>'LEDGER LOAD INPUT'!E489</f>
        <v>0</v>
      </c>
      <c r="AB459" s="108">
        <f t="shared" si="37"/>
        <v>0</v>
      </c>
      <c r="AC459" s="112">
        <f t="shared" si="38"/>
        <v>0</v>
      </c>
    </row>
    <row r="460" spans="1:29">
      <c r="A460" s="89" t="s">
        <v>32</v>
      </c>
      <c r="B460" s="89" t="s">
        <v>32</v>
      </c>
      <c r="C460" s="89" t="s">
        <v>33</v>
      </c>
      <c r="D460" s="89" t="s">
        <v>33</v>
      </c>
      <c r="E460" s="89">
        <v>440000</v>
      </c>
      <c r="F460" s="89"/>
      <c r="G460" s="103" t="e">
        <f t="shared" si="41"/>
        <v>#N/A</v>
      </c>
      <c r="H460" s="89"/>
      <c r="I460" s="89"/>
      <c r="J460" s="89">
        <v>4000</v>
      </c>
      <c r="K460" s="103"/>
      <c r="L460" s="89"/>
      <c r="M460" s="89"/>
      <c r="N460" s="89"/>
      <c r="O460" s="89"/>
      <c r="P460" s="89"/>
      <c r="Q460" s="89">
        <v>620</v>
      </c>
      <c r="R460" s="89"/>
      <c r="S460" s="89"/>
      <c r="T460" s="103" t="e">
        <f t="shared" si="39"/>
        <v>#N/A</v>
      </c>
      <c r="U460" s="89"/>
      <c r="V460" s="103"/>
      <c r="W460" s="89" t="s">
        <v>37</v>
      </c>
      <c r="X460" s="89"/>
      <c r="Y460" s="103">
        <f t="shared" si="40"/>
        <v>0</v>
      </c>
      <c r="Z460" s="105">
        <v>12</v>
      </c>
      <c r="AA460" s="90">
        <f>'LEDGER LOAD INPUT'!E490</f>
        <v>0</v>
      </c>
      <c r="AB460" s="108">
        <f t="shared" si="37"/>
        <v>0</v>
      </c>
      <c r="AC460" s="112">
        <f t="shared" si="38"/>
        <v>0</v>
      </c>
    </row>
    <row r="461" spans="1:29">
      <c r="A461" s="89" t="s">
        <v>32</v>
      </c>
      <c r="B461" s="89" t="s">
        <v>32</v>
      </c>
      <c r="C461" s="89" t="s">
        <v>33</v>
      </c>
      <c r="D461" s="89" t="s">
        <v>33</v>
      </c>
      <c r="E461" s="89">
        <v>440000</v>
      </c>
      <c r="F461" s="89"/>
      <c r="G461" s="103" t="e">
        <f t="shared" si="41"/>
        <v>#N/A</v>
      </c>
      <c r="H461" s="89"/>
      <c r="I461" s="89"/>
      <c r="J461" s="89">
        <v>4000</v>
      </c>
      <c r="K461" s="103"/>
      <c r="L461" s="89"/>
      <c r="M461" s="89"/>
      <c r="N461" s="89"/>
      <c r="O461" s="89"/>
      <c r="P461" s="89"/>
      <c r="Q461" s="89">
        <v>900</v>
      </c>
      <c r="R461" s="89"/>
      <c r="S461" s="89"/>
      <c r="T461" s="103" t="e">
        <f t="shared" si="39"/>
        <v>#N/A</v>
      </c>
      <c r="U461" s="89"/>
      <c r="V461" s="103"/>
      <c r="W461" s="89" t="s">
        <v>37</v>
      </c>
      <c r="X461" s="89"/>
      <c r="Y461" s="103">
        <f t="shared" si="40"/>
        <v>0</v>
      </c>
      <c r="Z461" s="105">
        <v>12</v>
      </c>
      <c r="AA461" s="90">
        <f>'LEDGER LOAD INPUT'!E491</f>
        <v>0</v>
      </c>
      <c r="AB461" s="108">
        <f t="shared" si="37"/>
        <v>0</v>
      </c>
      <c r="AC461" s="112">
        <f t="shared" si="38"/>
        <v>0</v>
      </c>
    </row>
    <row r="462" spans="1:29">
      <c r="A462" s="89" t="s">
        <v>32</v>
      </c>
      <c r="B462" s="89" t="s">
        <v>32</v>
      </c>
      <c r="C462" s="89" t="s">
        <v>33</v>
      </c>
      <c r="D462" s="89" t="s">
        <v>33</v>
      </c>
      <c r="E462" s="89">
        <v>450000</v>
      </c>
      <c r="F462" s="89"/>
      <c r="G462" s="103" t="e">
        <f t="shared" si="41"/>
        <v>#N/A</v>
      </c>
      <c r="H462" s="89"/>
      <c r="I462" s="89"/>
      <c r="J462" s="89">
        <v>4000</v>
      </c>
      <c r="K462" s="103"/>
      <c r="L462" s="89"/>
      <c r="M462" s="89"/>
      <c r="N462" s="89"/>
      <c r="O462" s="89"/>
      <c r="P462" s="89"/>
      <c r="Q462" s="89">
        <v>100</v>
      </c>
      <c r="R462" s="89"/>
      <c r="S462" s="89"/>
      <c r="T462" s="103" t="e">
        <f t="shared" si="39"/>
        <v>#N/A</v>
      </c>
      <c r="U462" s="89"/>
      <c r="V462" s="103"/>
      <c r="W462" s="89" t="s">
        <v>37</v>
      </c>
      <c r="X462" s="89"/>
      <c r="Y462" s="103">
        <f t="shared" si="40"/>
        <v>0</v>
      </c>
      <c r="Z462" s="105">
        <v>12</v>
      </c>
      <c r="AA462" s="90">
        <f>'LEDGER LOAD INPUT'!E492</f>
        <v>0</v>
      </c>
      <c r="AB462" s="108">
        <f t="shared" si="37"/>
        <v>0</v>
      </c>
      <c r="AC462" s="112">
        <f t="shared" si="38"/>
        <v>0</v>
      </c>
    </row>
    <row r="463" spans="1:29">
      <c r="A463" s="89" t="s">
        <v>32</v>
      </c>
      <c r="B463" s="89" t="s">
        <v>32</v>
      </c>
      <c r="C463" s="89" t="s">
        <v>33</v>
      </c>
      <c r="D463" s="89" t="s">
        <v>33</v>
      </c>
      <c r="E463" s="89">
        <v>450000</v>
      </c>
      <c r="F463" s="89"/>
      <c r="G463" s="103" t="e">
        <f t="shared" si="41"/>
        <v>#N/A</v>
      </c>
      <c r="H463" s="89"/>
      <c r="I463" s="89"/>
      <c r="J463" s="89">
        <v>4000</v>
      </c>
      <c r="K463" s="103"/>
      <c r="L463" s="89"/>
      <c r="M463" s="89"/>
      <c r="N463" s="89"/>
      <c r="O463" s="89"/>
      <c r="P463" s="89"/>
      <c r="Q463" s="89" t="s">
        <v>38</v>
      </c>
      <c r="R463" s="89"/>
      <c r="S463" s="89"/>
      <c r="T463" s="103" t="e">
        <f t="shared" si="39"/>
        <v>#N/A</v>
      </c>
      <c r="U463" s="89"/>
      <c r="V463" s="103"/>
      <c r="W463" s="89" t="s">
        <v>37</v>
      </c>
      <c r="X463" s="89"/>
      <c r="Y463" s="103">
        <f t="shared" si="40"/>
        <v>0</v>
      </c>
      <c r="Z463" s="105">
        <v>12</v>
      </c>
      <c r="AA463" s="90">
        <f>'LEDGER LOAD INPUT'!E493</f>
        <v>0</v>
      </c>
      <c r="AB463" s="108">
        <f t="shared" si="37"/>
        <v>0</v>
      </c>
      <c r="AC463" s="112">
        <f t="shared" si="38"/>
        <v>0</v>
      </c>
    </row>
    <row r="464" spans="1:29">
      <c r="A464" s="89" t="s">
        <v>32</v>
      </c>
      <c r="B464" s="89" t="s">
        <v>32</v>
      </c>
      <c r="C464" s="89" t="s">
        <v>33</v>
      </c>
      <c r="D464" s="89" t="s">
        <v>33</v>
      </c>
      <c r="E464" s="89">
        <v>450000</v>
      </c>
      <c r="F464" s="89"/>
      <c r="G464" s="103" t="e">
        <f t="shared" si="41"/>
        <v>#N/A</v>
      </c>
      <c r="H464" s="89"/>
      <c r="I464" s="89"/>
      <c r="J464" s="89">
        <v>4000</v>
      </c>
      <c r="K464" s="103"/>
      <c r="L464" s="89"/>
      <c r="M464" s="89"/>
      <c r="N464" s="89"/>
      <c r="O464" s="89"/>
      <c r="P464" s="89"/>
      <c r="Q464" s="89">
        <v>610</v>
      </c>
      <c r="R464" s="89"/>
      <c r="S464" s="89"/>
      <c r="T464" s="103" t="e">
        <f t="shared" si="39"/>
        <v>#N/A</v>
      </c>
      <c r="U464" s="89"/>
      <c r="V464" s="103"/>
      <c r="W464" s="89" t="s">
        <v>37</v>
      </c>
      <c r="X464" s="89"/>
      <c r="Y464" s="103">
        <f t="shared" si="40"/>
        <v>0</v>
      </c>
      <c r="Z464" s="105">
        <v>12</v>
      </c>
      <c r="AA464" s="90">
        <f>'LEDGER LOAD INPUT'!E494</f>
        <v>0</v>
      </c>
      <c r="AB464" s="108">
        <f t="shared" si="37"/>
        <v>0</v>
      </c>
      <c r="AC464" s="112">
        <f t="shared" si="38"/>
        <v>0</v>
      </c>
    </row>
    <row r="465" spans="1:29">
      <c r="A465" s="89" t="s">
        <v>32</v>
      </c>
      <c r="B465" s="89" t="s">
        <v>32</v>
      </c>
      <c r="C465" s="89" t="s">
        <v>33</v>
      </c>
      <c r="D465" s="89" t="s">
        <v>33</v>
      </c>
      <c r="E465" s="89">
        <v>450000</v>
      </c>
      <c r="F465" s="89"/>
      <c r="G465" s="103" t="e">
        <f t="shared" si="41"/>
        <v>#N/A</v>
      </c>
      <c r="H465" s="89"/>
      <c r="I465" s="89"/>
      <c r="J465" s="89">
        <v>4000</v>
      </c>
      <c r="K465" s="103"/>
      <c r="L465" s="89"/>
      <c r="M465" s="89"/>
      <c r="N465" s="89"/>
      <c r="O465" s="89"/>
      <c r="P465" s="89"/>
      <c r="Q465" s="89">
        <v>620</v>
      </c>
      <c r="R465" s="89"/>
      <c r="S465" s="89"/>
      <c r="T465" s="103" t="e">
        <f t="shared" si="39"/>
        <v>#N/A</v>
      </c>
      <c r="U465" s="89"/>
      <c r="V465" s="103"/>
      <c r="W465" s="89" t="s">
        <v>37</v>
      </c>
      <c r="X465" s="89"/>
      <c r="Y465" s="103">
        <f t="shared" si="40"/>
        <v>0</v>
      </c>
      <c r="Z465" s="105">
        <v>12</v>
      </c>
      <c r="AA465" s="90">
        <f>'LEDGER LOAD INPUT'!E495</f>
        <v>0</v>
      </c>
      <c r="AB465" s="108">
        <f t="shared" si="37"/>
        <v>0</v>
      </c>
      <c r="AC465" s="112">
        <f t="shared" si="38"/>
        <v>0</v>
      </c>
    </row>
    <row r="466" spans="1:29">
      <c r="A466" s="89" t="s">
        <v>32</v>
      </c>
      <c r="B466" s="89" t="s">
        <v>32</v>
      </c>
      <c r="C466" s="89" t="s">
        <v>33</v>
      </c>
      <c r="D466" s="89" t="s">
        <v>33</v>
      </c>
      <c r="E466" s="89">
        <v>450000</v>
      </c>
      <c r="F466" s="89"/>
      <c r="G466" s="103" t="e">
        <f t="shared" si="41"/>
        <v>#N/A</v>
      </c>
      <c r="H466" s="89"/>
      <c r="I466" s="89"/>
      <c r="J466" s="89">
        <v>4000</v>
      </c>
      <c r="K466" s="103"/>
      <c r="L466" s="89"/>
      <c r="M466" s="89"/>
      <c r="N466" s="89"/>
      <c r="O466" s="89"/>
      <c r="P466" s="89"/>
      <c r="Q466" s="89">
        <v>900</v>
      </c>
      <c r="R466" s="89"/>
      <c r="S466" s="89"/>
      <c r="T466" s="103" t="e">
        <f t="shared" si="39"/>
        <v>#N/A</v>
      </c>
      <c r="U466" s="89"/>
      <c r="V466" s="103"/>
      <c r="W466" s="89" t="s">
        <v>37</v>
      </c>
      <c r="X466" s="89"/>
      <c r="Y466" s="103">
        <f t="shared" si="40"/>
        <v>0</v>
      </c>
      <c r="Z466" s="105">
        <v>12</v>
      </c>
      <c r="AA466" s="90">
        <f>'LEDGER LOAD INPUT'!E496</f>
        <v>0</v>
      </c>
      <c r="AB466" s="108">
        <f t="shared" si="37"/>
        <v>0</v>
      </c>
      <c r="AC466" s="112">
        <f t="shared" si="38"/>
        <v>0</v>
      </c>
    </row>
    <row r="467" spans="1:29">
      <c r="A467" s="89" t="s">
        <v>32</v>
      </c>
      <c r="B467" s="89" t="s">
        <v>32</v>
      </c>
      <c r="C467" s="89" t="s">
        <v>33</v>
      </c>
      <c r="D467" s="89" t="s">
        <v>33</v>
      </c>
      <c r="E467" s="89">
        <v>460000</v>
      </c>
      <c r="F467" s="89"/>
      <c r="G467" s="103" t="e">
        <f t="shared" si="41"/>
        <v>#N/A</v>
      </c>
      <c r="H467" s="89"/>
      <c r="I467" s="89"/>
      <c r="J467" s="89">
        <v>4000</v>
      </c>
      <c r="K467" s="103"/>
      <c r="L467" s="89"/>
      <c r="M467" s="89"/>
      <c r="N467" s="89"/>
      <c r="O467" s="89"/>
      <c r="P467" s="89"/>
      <c r="Q467" s="89">
        <v>100</v>
      </c>
      <c r="R467" s="89"/>
      <c r="S467" s="89"/>
      <c r="T467" s="103" t="e">
        <f t="shared" si="39"/>
        <v>#N/A</v>
      </c>
      <c r="U467" s="89"/>
      <c r="V467" s="103"/>
      <c r="W467" s="89" t="s">
        <v>37</v>
      </c>
      <c r="X467" s="89"/>
      <c r="Y467" s="103">
        <f t="shared" si="40"/>
        <v>0</v>
      </c>
      <c r="Z467" s="105">
        <v>12</v>
      </c>
      <c r="AA467" s="90">
        <f>'LEDGER LOAD INPUT'!E497</f>
        <v>0</v>
      </c>
      <c r="AB467" s="108">
        <f t="shared" si="37"/>
        <v>0</v>
      </c>
      <c r="AC467" s="112">
        <f t="shared" si="38"/>
        <v>0</v>
      </c>
    </row>
    <row r="468" spans="1:29">
      <c r="A468" s="89" t="s">
        <v>32</v>
      </c>
      <c r="B468" s="89" t="s">
        <v>32</v>
      </c>
      <c r="C468" s="89" t="s">
        <v>33</v>
      </c>
      <c r="D468" s="89" t="s">
        <v>33</v>
      </c>
      <c r="E468" s="89">
        <v>460000</v>
      </c>
      <c r="F468" s="89"/>
      <c r="G468" s="103" t="e">
        <f t="shared" si="41"/>
        <v>#N/A</v>
      </c>
      <c r="H468" s="89"/>
      <c r="I468" s="89"/>
      <c r="J468" s="89">
        <v>4000</v>
      </c>
      <c r="K468" s="103"/>
      <c r="L468" s="89"/>
      <c r="M468" s="89"/>
      <c r="N468" s="89"/>
      <c r="O468" s="89"/>
      <c r="P468" s="89"/>
      <c r="Q468" s="89" t="s">
        <v>38</v>
      </c>
      <c r="R468" s="89"/>
      <c r="S468" s="89"/>
      <c r="T468" s="103" t="e">
        <f t="shared" si="39"/>
        <v>#N/A</v>
      </c>
      <c r="U468" s="89"/>
      <c r="V468" s="103"/>
      <c r="W468" s="89" t="s">
        <v>37</v>
      </c>
      <c r="X468" s="89"/>
      <c r="Y468" s="103">
        <f t="shared" si="40"/>
        <v>0</v>
      </c>
      <c r="Z468" s="105">
        <v>12</v>
      </c>
      <c r="AA468" s="90">
        <f>'LEDGER LOAD INPUT'!E498</f>
        <v>0</v>
      </c>
      <c r="AB468" s="108">
        <f t="shared" si="37"/>
        <v>0</v>
      </c>
      <c r="AC468" s="112">
        <f t="shared" si="38"/>
        <v>0</v>
      </c>
    </row>
    <row r="469" spans="1:29">
      <c r="A469" s="89" t="s">
        <v>32</v>
      </c>
      <c r="B469" s="89" t="s">
        <v>32</v>
      </c>
      <c r="C469" s="89" t="s">
        <v>33</v>
      </c>
      <c r="D469" s="89" t="s">
        <v>33</v>
      </c>
      <c r="E469" s="89">
        <v>460000</v>
      </c>
      <c r="F469" s="89"/>
      <c r="G469" s="103" t="e">
        <f t="shared" si="41"/>
        <v>#N/A</v>
      </c>
      <c r="H469" s="89"/>
      <c r="I469" s="89"/>
      <c r="J469" s="89">
        <v>4000</v>
      </c>
      <c r="K469" s="103"/>
      <c r="L469" s="89"/>
      <c r="M469" s="89"/>
      <c r="N469" s="89"/>
      <c r="O469" s="89"/>
      <c r="P469" s="89"/>
      <c r="Q469" s="89">
        <v>610</v>
      </c>
      <c r="R469" s="89"/>
      <c r="S469" s="89"/>
      <c r="T469" s="103" t="e">
        <f t="shared" si="39"/>
        <v>#N/A</v>
      </c>
      <c r="U469" s="89"/>
      <c r="V469" s="103"/>
      <c r="W469" s="89" t="s">
        <v>37</v>
      </c>
      <c r="X469" s="89"/>
      <c r="Y469" s="103">
        <f t="shared" si="40"/>
        <v>0</v>
      </c>
      <c r="Z469" s="105">
        <v>12</v>
      </c>
      <c r="AA469" s="90">
        <f>'LEDGER LOAD INPUT'!E499</f>
        <v>0</v>
      </c>
      <c r="AB469" s="108">
        <f t="shared" si="37"/>
        <v>0</v>
      </c>
      <c r="AC469" s="112">
        <f t="shared" si="38"/>
        <v>0</v>
      </c>
    </row>
    <row r="470" spans="1:29">
      <c r="A470" s="89" t="s">
        <v>32</v>
      </c>
      <c r="B470" s="89" t="s">
        <v>32</v>
      </c>
      <c r="C470" s="89" t="s">
        <v>33</v>
      </c>
      <c r="D470" s="89" t="s">
        <v>33</v>
      </c>
      <c r="E470" s="89">
        <v>460000</v>
      </c>
      <c r="F470" s="89"/>
      <c r="G470" s="103" t="e">
        <f t="shared" si="41"/>
        <v>#N/A</v>
      </c>
      <c r="H470" s="89"/>
      <c r="I470" s="89"/>
      <c r="J470" s="89">
        <v>4000</v>
      </c>
      <c r="K470" s="103"/>
      <c r="L470" s="89"/>
      <c r="M470" s="89"/>
      <c r="N470" s="89"/>
      <c r="O470" s="89"/>
      <c r="P470" s="89"/>
      <c r="Q470" s="89">
        <v>620</v>
      </c>
      <c r="R470" s="89"/>
      <c r="S470" s="89"/>
      <c r="T470" s="103" t="e">
        <f t="shared" si="39"/>
        <v>#N/A</v>
      </c>
      <c r="U470" s="89"/>
      <c r="V470" s="103"/>
      <c r="W470" s="89" t="s">
        <v>37</v>
      </c>
      <c r="X470" s="89"/>
      <c r="Y470" s="103">
        <f t="shared" si="40"/>
        <v>0</v>
      </c>
      <c r="Z470" s="105">
        <v>12</v>
      </c>
      <c r="AA470" s="90">
        <f>'LEDGER LOAD INPUT'!E500</f>
        <v>0</v>
      </c>
      <c r="AB470" s="108">
        <f t="shared" si="37"/>
        <v>0</v>
      </c>
      <c r="AC470" s="112">
        <f t="shared" si="38"/>
        <v>0</v>
      </c>
    </row>
    <row r="471" spans="1:29">
      <c r="A471" s="89" t="s">
        <v>32</v>
      </c>
      <c r="B471" s="89" t="s">
        <v>32</v>
      </c>
      <c r="C471" s="89" t="s">
        <v>33</v>
      </c>
      <c r="D471" s="89" t="s">
        <v>33</v>
      </c>
      <c r="E471" s="89">
        <v>460000</v>
      </c>
      <c r="F471" s="89"/>
      <c r="G471" s="103" t="e">
        <f t="shared" si="41"/>
        <v>#N/A</v>
      </c>
      <c r="H471" s="89"/>
      <c r="I471" s="89"/>
      <c r="J471" s="89">
        <v>4000</v>
      </c>
      <c r="K471" s="103"/>
      <c r="L471" s="89"/>
      <c r="M471" s="89"/>
      <c r="N471" s="89"/>
      <c r="O471" s="89"/>
      <c r="P471" s="89"/>
      <c r="Q471" s="89">
        <v>900</v>
      </c>
      <c r="R471" s="89"/>
      <c r="S471" s="89"/>
      <c r="T471" s="103" t="e">
        <f t="shared" si="39"/>
        <v>#N/A</v>
      </c>
      <c r="U471" s="89"/>
      <c r="V471" s="103"/>
      <c r="W471" s="89" t="s">
        <v>37</v>
      </c>
      <c r="X471" s="89"/>
      <c r="Y471" s="103">
        <f t="shared" si="40"/>
        <v>0</v>
      </c>
      <c r="Z471" s="105">
        <v>12</v>
      </c>
      <c r="AA471" s="90">
        <f>'LEDGER LOAD INPUT'!E501</f>
        <v>0</v>
      </c>
      <c r="AB471" s="108">
        <f t="shared" si="37"/>
        <v>0</v>
      </c>
      <c r="AC471" s="112">
        <f t="shared" si="38"/>
        <v>0</v>
      </c>
    </row>
    <row r="472" spans="1:29">
      <c r="A472" s="89" t="s">
        <v>32</v>
      </c>
      <c r="B472" s="89" t="s">
        <v>32</v>
      </c>
      <c r="C472" s="89" t="s">
        <v>33</v>
      </c>
      <c r="D472" s="89" t="s">
        <v>33</v>
      </c>
      <c r="E472" s="89">
        <v>470000</v>
      </c>
      <c r="F472" s="89"/>
      <c r="G472" s="103" t="e">
        <f t="shared" si="41"/>
        <v>#N/A</v>
      </c>
      <c r="H472" s="89"/>
      <c r="I472" s="89"/>
      <c r="J472" s="89">
        <v>4000</v>
      </c>
      <c r="K472" s="103"/>
      <c r="L472" s="89"/>
      <c r="M472" s="89"/>
      <c r="N472" s="89"/>
      <c r="O472" s="89"/>
      <c r="P472" s="89"/>
      <c r="Q472" s="89">
        <v>100</v>
      </c>
      <c r="R472" s="89"/>
      <c r="S472" s="89"/>
      <c r="T472" s="103" t="e">
        <f t="shared" si="39"/>
        <v>#N/A</v>
      </c>
      <c r="U472" s="89"/>
      <c r="V472" s="103"/>
      <c r="W472" s="89" t="s">
        <v>37</v>
      </c>
      <c r="X472" s="89"/>
      <c r="Y472" s="103">
        <f t="shared" si="40"/>
        <v>0</v>
      </c>
      <c r="Z472" s="105">
        <v>12</v>
      </c>
      <c r="AA472" s="90">
        <f>'LEDGER LOAD INPUT'!E502</f>
        <v>0</v>
      </c>
      <c r="AB472" s="108">
        <f t="shared" si="37"/>
        <v>0</v>
      </c>
      <c r="AC472" s="112">
        <f t="shared" si="38"/>
        <v>0</v>
      </c>
    </row>
    <row r="473" spans="1:29">
      <c r="A473" s="89" t="s">
        <v>32</v>
      </c>
      <c r="B473" s="89" t="s">
        <v>32</v>
      </c>
      <c r="C473" s="89" t="s">
        <v>33</v>
      </c>
      <c r="D473" s="89" t="s">
        <v>33</v>
      </c>
      <c r="E473" s="89">
        <v>470000</v>
      </c>
      <c r="F473" s="89"/>
      <c r="G473" s="103" t="e">
        <f t="shared" si="41"/>
        <v>#N/A</v>
      </c>
      <c r="H473" s="89"/>
      <c r="I473" s="89"/>
      <c r="J473" s="89">
        <v>4000</v>
      </c>
      <c r="K473" s="103"/>
      <c r="L473" s="89"/>
      <c r="M473" s="89"/>
      <c r="N473" s="89"/>
      <c r="O473" s="89"/>
      <c r="P473" s="89"/>
      <c r="Q473" s="89" t="s">
        <v>38</v>
      </c>
      <c r="R473" s="89"/>
      <c r="S473" s="89"/>
      <c r="T473" s="103" t="e">
        <f t="shared" si="39"/>
        <v>#N/A</v>
      </c>
      <c r="U473" s="89"/>
      <c r="V473" s="103"/>
      <c r="W473" s="89" t="s">
        <v>37</v>
      </c>
      <c r="X473" s="89"/>
      <c r="Y473" s="103">
        <f t="shared" si="40"/>
        <v>0</v>
      </c>
      <c r="Z473" s="105">
        <v>12</v>
      </c>
      <c r="AA473" s="90">
        <f>'LEDGER LOAD INPUT'!E503</f>
        <v>0</v>
      </c>
      <c r="AB473" s="108">
        <f t="shared" si="37"/>
        <v>0</v>
      </c>
      <c r="AC473" s="112">
        <f t="shared" si="38"/>
        <v>0</v>
      </c>
    </row>
    <row r="474" spans="1:29">
      <c r="A474" s="89" t="s">
        <v>32</v>
      </c>
      <c r="B474" s="89" t="s">
        <v>32</v>
      </c>
      <c r="C474" s="89" t="s">
        <v>33</v>
      </c>
      <c r="D474" s="89" t="s">
        <v>33</v>
      </c>
      <c r="E474" s="89">
        <v>470000</v>
      </c>
      <c r="F474" s="89"/>
      <c r="G474" s="103" t="e">
        <f t="shared" si="41"/>
        <v>#N/A</v>
      </c>
      <c r="H474" s="89"/>
      <c r="I474" s="89"/>
      <c r="J474" s="89">
        <v>4000</v>
      </c>
      <c r="K474" s="103"/>
      <c r="L474" s="89"/>
      <c r="M474" s="89"/>
      <c r="N474" s="89"/>
      <c r="O474" s="89"/>
      <c r="P474" s="89"/>
      <c r="Q474" s="89">
        <v>610</v>
      </c>
      <c r="R474" s="89"/>
      <c r="S474" s="89"/>
      <c r="T474" s="103" t="e">
        <f t="shared" si="39"/>
        <v>#N/A</v>
      </c>
      <c r="U474" s="89"/>
      <c r="V474" s="103"/>
      <c r="W474" s="89" t="s">
        <v>37</v>
      </c>
      <c r="X474" s="89"/>
      <c r="Y474" s="103">
        <f t="shared" si="40"/>
        <v>0</v>
      </c>
      <c r="Z474" s="105">
        <v>12</v>
      </c>
      <c r="AA474" s="90">
        <f>'LEDGER LOAD INPUT'!E504</f>
        <v>0</v>
      </c>
      <c r="AB474" s="108">
        <f t="shared" si="37"/>
        <v>0</v>
      </c>
      <c r="AC474" s="112">
        <f t="shared" si="38"/>
        <v>0</v>
      </c>
    </row>
    <row r="475" spans="1:29">
      <c r="A475" s="89" t="s">
        <v>32</v>
      </c>
      <c r="B475" s="89" t="s">
        <v>32</v>
      </c>
      <c r="C475" s="89" t="s">
        <v>33</v>
      </c>
      <c r="D475" s="89" t="s">
        <v>33</v>
      </c>
      <c r="E475" s="89">
        <v>470000</v>
      </c>
      <c r="F475" s="89"/>
      <c r="G475" s="103" t="e">
        <f t="shared" si="41"/>
        <v>#N/A</v>
      </c>
      <c r="H475" s="89"/>
      <c r="I475" s="89"/>
      <c r="J475" s="89">
        <v>4000</v>
      </c>
      <c r="K475" s="103"/>
      <c r="L475" s="89"/>
      <c r="M475" s="89"/>
      <c r="N475" s="89"/>
      <c r="O475" s="89"/>
      <c r="P475" s="89"/>
      <c r="Q475" s="89">
        <v>620</v>
      </c>
      <c r="R475" s="89"/>
      <c r="S475" s="89"/>
      <c r="T475" s="103" t="e">
        <f t="shared" si="39"/>
        <v>#N/A</v>
      </c>
      <c r="U475" s="89"/>
      <c r="V475" s="103"/>
      <c r="W475" s="89" t="s">
        <v>37</v>
      </c>
      <c r="X475" s="89"/>
      <c r="Y475" s="103">
        <f t="shared" si="40"/>
        <v>0</v>
      </c>
      <c r="Z475" s="105">
        <v>12</v>
      </c>
      <c r="AA475" s="90">
        <f>'LEDGER LOAD INPUT'!E505</f>
        <v>0</v>
      </c>
      <c r="AB475" s="108">
        <f t="shared" si="37"/>
        <v>0</v>
      </c>
      <c r="AC475" s="112">
        <f t="shared" si="38"/>
        <v>0</v>
      </c>
    </row>
    <row r="476" spans="1:29">
      <c r="A476" s="89" t="s">
        <v>32</v>
      </c>
      <c r="B476" s="89" t="s">
        <v>32</v>
      </c>
      <c r="C476" s="89" t="s">
        <v>33</v>
      </c>
      <c r="D476" s="89" t="s">
        <v>33</v>
      </c>
      <c r="E476" s="89">
        <v>470000</v>
      </c>
      <c r="F476" s="89"/>
      <c r="G476" s="103" t="e">
        <f t="shared" si="41"/>
        <v>#N/A</v>
      </c>
      <c r="H476" s="89"/>
      <c r="I476" s="89"/>
      <c r="J476" s="89">
        <v>4000</v>
      </c>
      <c r="K476" s="103"/>
      <c r="L476" s="89"/>
      <c r="M476" s="89"/>
      <c r="N476" s="89"/>
      <c r="O476" s="89"/>
      <c r="P476" s="89"/>
      <c r="Q476" s="89">
        <v>900</v>
      </c>
      <c r="R476" s="89"/>
      <c r="S476" s="89"/>
      <c r="T476" s="103" t="e">
        <f t="shared" si="39"/>
        <v>#N/A</v>
      </c>
      <c r="U476" s="89"/>
      <c r="V476" s="103"/>
      <c r="W476" s="89" t="s">
        <v>37</v>
      </c>
      <c r="X476" s="89"/>
      <c r="Y476" s="103">
        <f t="shared" si="40"/>
        <v>0</v>
      </c>
      <c r="Z476" s="105">
        <v>12</v>
      </c>
      <c r="AA476" s="90">
        <f>'LEDGER LOAD INPUT'!E506</f>
        <v>0</v>
      </c>
      <c r="AB476" s="108">
        <f t="shared" si="37"/>
        <v>0</v>
      </c>
      <c r="AC476" s="112">
        <f t="shared" si="38"/>
        <v>0</v>
      </c>
    </row>
    <row r="477" spans="1:29">
      <c r="A477" s="89" t="s">
        <v>32</v>
      </c>
      <c r="B477" s="89" t="s">
        <v>32</v>
      </c>
      <c r="C477" s="89" t="s">
        <v>33</v>
      </c>
      <c r="D477" s="89" t="s">
        <v>33</v>
      </c>
      <c r="E477" s="89">
        <v>480000</v>
      </c>
      <c r="F477" s="89"/>
      <c r="G477" s="103" t="e">
        <f t="shared" si="41"/>
        <v>#N/A</v>
      </c>
      <c r="H477" s="89"/>
      <c r="I477" s="89"/>
      <c r="J477" s="89">
        <v>4000</v>
      </c>
      <c r="K477" s="103"/>
      <c r="L477" s="89"/>
      <c r="M477" s="89"/>
      <c r="N477" s="89"/>
      <c r="O477" s="89"/>
      <c r="P477" s="89"/>
      <c r="Q477" s="89">
        <v>100</v>
      </c>
      <c r="R477" s="89"/>
      <c r="S477" s="89"/>
      <c r="T477" s="103" t="e">
        <f t="shared" si="39"/>
        <v>#N/A</v>
      </c>
      <c r="U477" s="89"/>
      <c r="V477" s="103"/>
      <c r="W477" s="89" t="s">
        <v>37</v>
      </c>
      <c r="X477" s="89"/>
      <c r="Y477" s="103">
        <f t="shared" si="40"/>
        <v>0</v>
      </c>
      <c r="Z477" s="105">
        <v>12</v>
      </c>
      <c r="AA477" s="90">
        <f>'LEDGER LOAD INPUT'!E507</f>
        <v>0</v>
      </c>
      <c r="AB477" s="108">
        <f t="shared" si="37"/>
        <v>0</v>
      </c>
      <c r="AC477" s="112">
        <f t="shared" si="38"/>
        <v>0</v>
      </c>
    </row>
    <row r="478" spans="1:29">
      <c r="A478" s="89" t="s">
        <v>32</v>
      </c>
      <c r="B478" s="89" t="s">
        <v>32</v>
      </c>
      <c r="C478" s="89" t="s">
        <v>33</v>
      </c>
      <c r="D478" s="89" t="s">
        <v>33</v>
      </c>
      <c r="E478" s="89">
        <v>480000</v>
      </c>
      <c r="F478" s="89"/>
      <c r="G478" s="103" t="e">
        <f t="shared" si="41"/>
        <v>#N/A</v>
      </c>
      <c r="H478" s="89"/>
      <c r="I478" s="89"/>
      <c r="J478" s="89">
        <v>4000</v>
      </c>
      <c r="K478" s="103"/>
      <c r="L478" s="89"/>
      <c r="M478" s="89"/>
      <c r="N478" s="89"/>
      <c r="O478" s="89"/>
      <c r="P478" s="89"/>
      <c r="Q478" s="89" t="s">
        <v>38</v>
      </c>
      <c r="R478" s="89"/>
      <c r="S478" s="89"/>
      <c r="T478" s="103" t="e">
        <f t="shared" si="39"/>
        <v>#N/A</v>
      </c>
      <c r="U478" s="89"/>
      <c r="V478" s="103"/>
      <c r="W478" s="89" t="s">
        <v>37</v>
      </c>
      <c r="X478" s="89"/>
      <c r="Y478" s="103">
        <f t="shared" si="40"/>
        <v>0</v>
      </c>
      <c r="Z478" s="105">
        <v>12</v>
      </c>
      <c r="AA478" s="90">
        <f>'LEDGER LOAD INPUT'!E508</f>
        <v>0</v>
      </c>
      <c r="AB478" s="108">
        <f t="shared" si="37"/>
        <v>0</v>
      </c>
      <c r="AC478" s="112">
        <f t="shared" si="38"/>
        <v>0</v>
      </c>
    </row>
    <row r="479" spans="1:29">
      <c r="A479" s="89" t="s">
        <v>32</v>
      </c>
      <c r="B479" s="89" t="s">
        <v>32</v>
      </c>
      <c r="C479" s="89" t="s">
        <v>33</v>
      </c>
      <c r="D479" s="89" t="s">
        <v>33</v>
      </c>
      <c r="E479" s="89">
        <v>480000</v>
      </c>
      <c r="F479" s="89"/>
      <c r="G479" s="103" t="e">
        <f t="shared" si="41"/>
        <v>#N/A</v>
      </c>
      <c r="H479" s="89"/>
      <c r="I479" s="89"/>
      <c r="J479" s="89">
        <v>4000</v>
      </c>
      <c r="K479" s="103"/>
      <c r="L479" s="89"/>
      <c r="M479" s="89"/>
      <c r="N479" s="89"/>
      <c r="O479" s="89"/>
      <c r="P479" s="89"/>
      <c r="Q479" s="89">
        <v>610</v>
      </c>
      <c r="R479" s="89"/>
      <c r="S479" s="89"/>
      <c r="T479" s="103" t="e">
        <f t="shared" si="39"/>
        <v>#N/A</v>
      </c>
      <c r="U479" s="89"/>
      <c r="V479" s="103"/>
      <c r="W479" s="89" t="s">
        <v>37</v>
      </c>
      <c r="X479" s="89"/>
      <c r="Y479" s="103">
        <f t="shared" si="40"/>
        <v>0</v>
      </c>
      <c r="Z479" s="105">
        <v>12</v>
      </c>
      <c r="AA479" s="90">
        <f>'LEDGER LOAD INPUT'!E509</f>
        <v>0</v>
      </c>
      <c r="AB479" s="108">
        <f t="shared" si="37"/>
        <v>0</v>
      </c>
      <c r="AC479" s="112">
        <f t="shared" si="38"/>
        <v>0</v>
      </c>
    </row>
    <row r="480" spans="1:29">
      <c r="A480" s="89" t="s">
        <v>32</v>
      </c>
      <c r="B480" s="89" t="s">
        <v>32</v>
      </c>
      <c r="C480" s="89" t="s">
        <v>33</v>
      </c>
      <c r="D480" s="89" t="s">
        <v>33</v>
      </c>
      <c r="E480" s="89">
        <v>480000</v>
      </c>
      <c r="F480" s="89"/>
      <c r="G480" s="103" t="e">
        <f t="shared" si="41"/>
        <v>#N/A</v>
      </c>
      <c r="H480" s="89"/>
      <c r="I480" s="89"/>
      <c r="J480" s="89">
        <v>4000</v>
      </c>
      <c r="K480" s="103"/>
      <c r="L480" s="89"/>
      <c r="M480" s="89"/>
      <c r="N480" s="89"/>
      <c r="O480" s="89"/>
      <c r="P480" s="89"/>
      <c r="Q480" s="89">
        <v>620</v>
      </c>
      <c r="R480" s="89"/>
      <c r="S480" s="89"/>
      <c r="T480" s="103" t="e">
        <f t="shared" si="39"/>
        <v>#N/A</v>
      </c>
      <c r="U480" s="89"/>
      <c r="V480" s="103"/>
      <c r="W480" s="89" t="s">
        <v>37</v>
      </c>
      <c r="X480" s="89"/>
      <c r="Y480" s="103">
        <f t="shared" si="40"/>
        <v>0</v>
      </c>
      <c r="Z480" s="105">
        <v>12</v>
      </c>
      <c r="AA480" s="90">
        <f>'LEDGER LOAD INPUT'!E510</f>
        <v>0</v>
      </c>
      <c r="AB480" s="108">
        <f t="shared" si="37"/>
        <v>0</v>
      </c>
      <c r="AC480" s="112">
        <f t="shared" si="38"/>
        <v>0</v>
      </c>
    </row>
    <row r="481" spans="1:29">
      <c r="A481" s="89" t="s">
        <v>32</v>
      </c>
      <c r="B481" s="89" t="s">
        <v>32</v>
      </c>
      <c r="C481" s="89" t="s">
        <v>33</v>
      </c>
      <c r="D481" s="89" t="s">
        <v>33</v>
      </c>
      <c r="E481" s="89">
        <v>480000</v>
      </c>
      <c r="F481" s="89"/>
      <c r="G481" s="103" t="e">
        <f t="shared" si="41"/>
        <v>#N/A</v>
      </c>
      <c r="H481" s="89"/>
      <c r="I481" s="89"/>
      <c r="J481" s="89">
        <v>4000</v>
      </c>
      <c r="K481" s="103"/>
      <c r="L481" s="89"/>
      <c r="M481" s="89"/>
      <c r="N481" s="89"/>
      <c r="O481" s="89"/>
      <c r="P481" s="89"/>
      <c r="Q481" s="89">
        <v>900</v>
      </c>
      <c r="R481" s="89"/>
      <c r="S481" s="89"/>
      <c r="T481" s="103" t="e">
        <f t="shared" si="39"/>
        <v>#N/A</v>
      </c>
      <c r="U481" s="89"/>
      <c r="V481" s="103"/>
      <c r="W481" s="89" t="s">
        <v>37</v>
      </c>
      <c r="X481" s="89"/>
      <c r="Y481" s="103">
        <f t="shared" si="40"/>
        <v>0</v>
      </c>
      <c r="Z481" s="105">
        <v>12</v>
      </c>
      <c r="AA481" s="90">
        <f>'LEDGER LOAD INPUT'!E511</f>
        <v>0</v>
      </c>
      <c r="AB481" s="108">
        <f t="shared" si="37"/>
        <v>0</v>
      </c>
      <c r="AC481" s="112">
        <f t="shared" si="38"/>
        <v>0</v>
      </c>
    </row>
    <row r="482" spans="1:29">
      <c r="A482" s="89" t="s">
        <v>32</v>
      </c>
      <c r="B482" s="89" t="s">
        <v>32</v>
      </c>
      <c r="C482" s="89" t="s">
        <v>33</v>
      </c>
      <c r="D482" s="89" t="s">
        <v>33</v>
      </c>
      <c r="E482" s="89">
        <v>490000</v>
      </c>
      <c r="F482" s="89"/>
      <c r="G482" s="103" t="e">
        <f t="shared" si="41"/>
        <v>#N/A</v>
      </c>
      <c r="H482" s="89"/>
      <c r="I482" s="89"/>
      <c r="J482" s="89">
        <v>4000</v>
      </c>
      <c r="K482" s="103"/>
      <c r="L482" s="89"/>
      <c r="M482" s="89"/>
      <c r="N482" s="89"/>
      <c r="O482" s="89"/>
      <c r="P482" s="89"/>
      <c r="Q482" s="89">
        <v>100</v>
      </c>
      <c r="R482" s="89"/>
      <c r="S482" s="89"/>
      <c r="T482" s="103" t="e">
        <f t="shared" si="39"/>
        <v>#N/A</v>
      </c>
      <c r="U482" s="89"/>
      <c r="V482" s="103"/>
      <c r="W482" s="89" t="s">
        <v>37</v>
      </c>
      <c r="X482" s="89"/>
      <c r="Y482" s="103">
        <f t="shared" si="40"/>
        <v>0</v>
      </c>
      <c r="Z482" s="105">
        <v>12</v>
      </c>
      <c r="AA482" s="90">
        <f>'LEDGER LOAD INPUT'!E512</f>
        <v>0</v>
      </c>
      <c r="AB482" s="108">
        <f t="shared" si="37"/>
        <v>0</v>
      </c>
      <c r="AC482" s="112">
        <f t="shared" si="38"/>
        <v>0</v>
      </c>
    </row>
    <row r="483" spans="1:29">
      <c r="A483" s="89" t="s">
        <v>32</v>
      </c>
      <c r="B483" s="89" t="s">
        <v>32</v>
      </c>
      <c r="C483" s="89" t="s">
        <v>33</v>
      </c>
      <c r="D483" s="89" t="s">
        <v>33</v>
      </c>
      <c r="E483" s="89">
        <v>490000</v>
      </c>
      <c r="F483" s="89"/>
      <c r="G483" s="103" t="e">
        <f t="shared" si="41"/>
        <v>#N/A</v>
      </c>
      <c r="H483" s="89"/>
      <c r="I483" s="89"/>
      <c r="J483" s="89">
        <v>4000</v>
      </c>
      <c r="K483" s="103"/>
      <c r="L483" s="89"/>
      <c r="M483" s="89"/>
      <c r="N483" s="89"/>
      <c r="O483" s="89"/>
      <c r="P483" s="89"/>
      <c r="Q483" s="89" t="s">
        <v>38</v>
      </c>
      <c r="R483" s="89"/>
      <c r="S483" s="89"/>
      <c r="T483" s="103" t="e">
        <f t="shared" si="39"/>
        <v>#N/A</v>
      </c>
      <c r="U483" s="89"/>
      <c r="V483" s="103"/>
      <c r="W483" s="89" t="s">
        <v>37</v>
      </c>
      <c r="X483" s="89"/>
      <c r="Y483" s="103">
        <f t="shared" si="40"/>
        <v>0</v>
      </c>
      <c r="Z483" s="105">
        <v>12</v>
      </c>
      <c r="AA483" s="90">
        <f>'LEDGER LOAD INPUT'!E513</f>
        <v>0</v>
      </c>
      <c r="AB483" s="108">
        <f t="shared" si="37"/>
        <v>0</v>
      </c>
      <c r="AC483" s="112">
        <f t="shared" si="38"/>
        <v>0</v>
      </c>
    </row>
    <row r="484" spans="1:29">
      <c r="A484" s="89" t="s">
        <v>32</v>
      </c>
      <c r="B484" s="89" t="s">
        <v>32</v>
      </c>
      <c r="C484" s="89" t="s">
        <v>33</v>
      </c>
      <c r="D484" s="89" t="s">
        <v>33</v>
      </c>
      <c r="E484" s="89">
        <v>490000</v>
      </c>
      <c r="F484" s="89"/>
      <c r="G484" s="103" t="e">
        <f t="shared" si="41"/>
        <v>#N/A</v>
      </c>
      <c r="H484" s="89"/>
      <c r="I484" s="89"/>
      <c r="J484" s="89">
        <v>4000</v>
      </c>
      <c r="K484" s="103"/>
      <c r="L484" s="89"/>
      <c r="M484" s="89"/>
      <c r="N484" s="89"/>
      <c r="O484" s="89"/>
      <c r="P484" s="89"/>
      <c r="Q484" s="89">
        <v>610</v>
      </c>
      <c r="R484" s="89"/>
      <c r="S484" s="89"/>
      <c r="T484" s="103" t="e">
        <f t="shared" si="39"/>
        <v>#N/A</v>
      </c>
      <c r="U484" s="89"/>
      <c r="V484" s="103"/>
      <c r="W484" s="89" t="s">
        <v>37</v>
      </c>
      <c r="X484" s="89"/>
      <c r="Y484" s="103">
        <f t="shared" si="40"/>
        <v>0</v>
      </c>
      <c r="Z484" s="105">
        <v>12</v>
      </c>
      <c r="AA484" s="90">
        <f>'LEDGER LOAD INPUT'!E514</f>
        <v>0</v>
      </c>
      <c r="AB484" s="108">
        <f t="shared" si="37"/>
        <v>0</v>
      </c>
      <c r="AC484" s="112">
        <f t="shared" si="38"/>
        <v>0</v>
      </c>
    </row>
    <row r="485" spans="1:29">
      <c r="A485" s="89" t="s">
        <v>32</v>
      </c>
      <c r="B485" s="89" t="s">
        <v>32</v>
      </c>
      <c r="C485" s="89" t="s">
        <v>33</v>
      </c>
      <c r="D485" s="89" t="s">
        <v>33</v>
      </c>
      <c r="E485" s="89">
        <v>490000</v>
      </c>
      <c r="F485" s="89"/>
      <c r="G485" s="103" t="e">
        <f t="shared" si="41"/>
        <v>#N/A</v>
      </c>
      <c r="H485" s="89"/>
      <c r="I485" s="89"/>
      <c r="J485" s="89">
        <v>4000</v>
      </c>
      <c r="K485" s="103"/>
      <c r="L485" s="89"/>
      <c r="M485" s="89"/>
      <c r="N485" s="89"/>
      <c r="O485" s="89"/>
      <c r="P485" s="89"/>
      <c r="Q485" s="89">
        <v>620</v>
      </c>
      <c r="R485" s="89"/>
      <c r="S485" s="89"/>
      <c r="T485" s="103" t="e">
        <f t="shared" si="39"/>
        <v>#N/A</v>
      </c>
      <c r="U485" s="89"/>
      <c r="V485" s="103"/>
      <c r="W485" s="89" t="s">
        <v>37</v>
      </c>
      <c r="X485" s="89"/>
      <c r="Y485" s="103">
        <f t="shared" si="40"/>
        <v>0</v>
      </c>
      <c r="Z485" s="105">
        <v>12</v>
      </c>
      <c r="AA485" s="90">
        <f>'LEDGER LOAD INPUT'!E515</f>
        <v>0</v>
      </c>
      <c r="AB485" s="108">
        <f t="shared" si="37"/>
        <v>0</v>
      </c>
      <c r="AC485" s="112">
        <f t="shared" si="38"/>
        <v>0</v>
      </c>
    </row>
    <row r="486" spans="1:29">
      <c r="A486" s="89" t="s">
        <v>32</v>
      </c>
      <c r="B486" s="89" t="s">
        <v>32</v>
      </c>
      <c r="C486" s="89" t="s">
        <v>33</v>
      </c>
      <c r="D486" s="89" t="s">
        <v>33</v>
      </c>
      <c r="E486" s="89">
        <v>490000</v>
      </c>
      <c r="F486" s="89"/>
      <c r="G486" s="103" t="e">
        <f t="shared" si="41"/>
        <v>#N/A</v>
      </c>
      <c r="H486" s="89"/>
      <c r="I486" s="89"/>
      <c r="J486" s="89">
        <v>4000</v>
      </c>
      <c r="K486" s="103"/>
      <c r="L486" s="89"/>
      <c r="M486" s="89"/>
      <c r="N486" s="89"/>
      <c r="O486" s="89"/>
      <c r="P486" s="89"/>
      <c r="Q486" s="89">
        <v>900</v>
      </c>
      <c r="R486" s="89"/>
      <c r="S486" s="89"/>
      <c r="T486" s="103" t="e">
        <f t="shared" si="39"/>
        <v>#N/A</v>
      </c>
      <c r="U486" s="89"/>
      <c r="V486" s="103"/>
      <c r="W486" s="89" t="s">
        <v>37</v>
      </c>
      <c r="X486" s="89"/>
      <c r="Y486" s="103">
        <f t="shared" si="40"/>
        <v>0</v>
      </c>
      <c r="Z486" s="105">
        <v>12</v>
      </c>
      <c r="AA486" s="90">
        <f>'LEDGER LOAD INPUT'!E516</f>
        <v>0</v>
      </c>
      <c r="AB486" s="108">
        <f t="shared" si="37"/>
        <v>0</v>
      </c>
      <c r="AC486" s="112">
        <f t="shared" si="38"/>
        <v>0</v>
      </c>
    </row>
    <row r="487" spans="1:29">
      <c r="A487" s="89" t="s">
        <v>32</v>
      </c>
      <c r="B487" s="89" t="s">
        <v>32</v>
      </c>
      <c r="C487" s="89" t="s">
        <v>33</v>
      </c>
      <c r="D487" s="89" t="s">
        <v>33</v>
      </c>
      <c r="E487" s="89">
        <v>500000</v>
      </c>
      <c r="F487" s="89"/>
      <c r="G487" s="103" t="e">
        <f t="shared" si="41"/>
        <v>#N/A</v>
      </c>
      <c r="H487" s="89"/>
      <c r="I487" s="89"/>
      <c r="J487" s="89">
        <v>4000</v>
      </c>
      <c r="K487" s="103"/>
      <c r="L487" s="89"/>
      <c r="M487" s="89"/>
      <c r="N487" s="89"/>
      <c r="O487" s="89"/>
      <c r="P487" s="89"/>
      <c r="Q487" s="89">
        <v>100</v>
      </c>
      <c r="R487" s="89"/>
      <c r="S487" s="89"/>
      <c r="T487" s="103" t="e">
        <f t="shared" si="39"/>
        <v>#N/A</v>
      </c>
      <c r="U487" s="89"/>
      <c r="V487" s="103"/>
      <c r="W487" s="89" t="s">
        <v>37</v>
      </c>
      <c r="X487" s="89"/>
      <c r="Y487" s="103">
        <f t="shared" si="40"/>
        <v>0</v>
      </c>
      <c r="Z487" s="105">
        <v>12</v>
      </c>
      <c r="AA487" s="90">
        <f>'LEDGER LOAD INPUT'!E517</f>
        <v>0</v>
      </c>
      <c r="AB487" s="108">
        <f t="shared" si="37"/>
        <v>0</v>
      </c>
      <c r="AC487" s="112">
        <f t="shared" si="38"/>
        <v>0</v>
      </c>
    </row>
    <row r="488" spans="1:29">
      <c r="A488" s="89" t="s">
        <v>32</v>
      </c>
      <c r="B488" s="89" t="s">
        <v>32</v>
      </c>
      <c r="C488" s="89" t="s">
        <v>33</v>
      </c>
      <c r="D488" s="89" t="s">
        <v>33</v>
      </c>
      <c r="E488" s="89">
        <v>500000</v>
      </c>
      <c r="F488" s="89"/>
      <c r="G488" s="103" t="e">
        <f t="shared" si="41"/>
        <v>#N/A</v>
      </c>
      <c r="H488" s="89"/>
      <c r="I488" s="89"/>
      <c r="J488" s="89">
        <v>4000</v>
      </c>
      <c r="K488" s="103"/>
      <c r="L488" s="89"/>
      <c r="M488" s="89"/>
      <c r="N488" s="89"/>
      <c r="O488" s="89"/>
      <c r="P488" s="89"/>
      <c r="Q488" s="89" t="s">
        <v>38</v>
      </c>
      <c r="R488" s="89"/>
      <c r="S488" s="89"/>
      <c r="T488" s="103" t="e">
        <f t="shared" si="39"/>
        <v>#N/A</v>
      </c>
      <c r="U488" s="89"/>
      <c r="V488" s="103"/>
      <c r="W488" s="89" t="s">
        <v>37</v>
      </c>
      <c r="X488" s="89"/>
      <c r="Y488" s="103">
        <f t="shared" si="40"/>
        <v>0</v>
      </c>
      <c r="Z488" s="105">
        <v>12</v>
      </c>
      <c r="AA488" s="90">
        <f>'LEDGER LOAD INPUT'!E518</f>
        <v>0</v>
      </c>
      <c r="AB488" s="108">
        <f t="shared" si="37"/>
        <v>0</v>
      </c>
      <c r="AC488" s="112">
        <f t="shared" si="38"/>
        <v>0</v>
      </c>
    </row>
    <row r="489" spans="1:29">
      <c r="A489" s="89" t="s">
        <v>32</v>
      </c>
      <c r="B489" s="89" t="s">
        <v>32</v>
      </c>
      <c r="C489" s="89" t="s">
        <v>33</v>
      </c>
      <c r="D489" s="89" t="s">
        <v>33</v>
      </c>
      <c r="E489" s="89">
        <v>500000</v>
      </c>
      <c r="F489" s="89"/>
      <c r="G489" s="103" t="e">
        <f t="shared" si="41"/>
        <v>#N/A</v>
      </c>
      <c r="H489" s="89"/>
      <c r="I489" s="89"/>
      <c r="J489" s="89">
        <v>4000</v>
      </c>
      <c r="K489" s="103"/>
      <c r="L489" s="89"/>
      <c r="M489" s="89"/>
      <c r="N489" s="89"/>
      <c r="O489" s="89"/>
      <c r="P489" s="89"/>
      <c r="Q489" s="89">
        <v>610</v>
      </c>
      <c r="R489" s="89"/>
      <c r="S489" s="89"/>
      <c r="T489" s="103" t="e">
        <f t="shared" si="39"/>
        <v>#N/A</v>
      </c>
      <c r="U489" s="89"/>
      <c r="V489" s="103"/>
      <c r="W489" s="89" t="s">
        <v>37</v>
      </c>
      <c r="X489" s="89"/>
      <c r="Y489" s="103">
        <f t="shared" si="40"/>
        <v>0</v>
      </c>
      <c r="Z489" s="105">
        <v>12</v>
      </c>
      <c r="AA489" s="90">
        <f>'LEDGER LOAD INPUT'!E519</f>
        <v>0</v>
      </c>
      <c r="AB489" s="108">
        <f t="shared" si="37"/>
        <v>0</v>
      </c>
      <c r="AC489" s="112">
        <f t="shared" si="38"/>
        <v>0</v>
      </c>
    </row>
    <row r="490" spans="1:29">
      <c r="A490" s="89" t="s">
        <v>32</v>
      </c>
      <c r="B490" s="89" t="s">
        <v>32</v>
      </c>
      <c r="C490" s="89" t="s">
        <v>33</v>
      </c>
      <c r="D490" s="89" t="s">
        <v>33</v>
      </c>
      <c r="E490" s="89">
        <v>500000</v>
      </c>
      <c r="F490" s="89"/>
      <c r="G490" s="103" t="e">
        <f t="shared" si="41"/>
        <v>#N/A</v>
      </c>
      <c r="H490" s="89"/>
      <c r="I490" s="89"/>
      <c r="J490" s="89">
        <v>4000</v>
      </c>
      <c r="K490" s="103"/>
      <c r="L490" s="89"/>
      <c r="M490" s="89"/>
      <c r="N490" s="89"/>
      <c r="O490" s="89"/>
      <c r="P490" s="89"/>
      <c r="Q490" s="89">
        <v>620</v>
      </c>
      <c r="R490" s="89"/>
      <c r="S490" s="89"/>
      <c r="T490" s="103" t="e">
        <f t="shared" si="39"/>
        <v>#N/A</v>
      </c>
      <c r="U490" s="89"/>
      <c r="V490" s="103"/>
      <c r="W490" s="89" t="s">
        <v>37</v>
      </c>
      <c r="X490" s="89"/>
      <c r="Y490" s="103">
        <f t="shared" si="40"/>
        <v>0</v>
      </c>
      <c r="Z490" s="105">
        <v>12</v>
      </c>
      <c r="AA490" s="90">
        <f>'LEDGER LOAD INPUT'!E520</f>
        <v>0</v>
      </c>
      <c r="AB490" s="108">
        <f t="shared" si="37"/>
        <v>0</v>
      </c>
      <c r="AC490" s="112">
        <f t="shared" si="38"/>
        <v>0</v>
      </c>
    </row>
    <row r="491" spans="1:29">
      <c r="A491" s="89" t="s">
        <v>32</v>
      </c>
      <c r="B491" s="89" t="s">
        <v>32</v>
      </c>
      <c r="C491" s="89" t="s">
        <v>33</v>
      </c>
      <c r="D491" s="89" t="s">
        <v>33</v>
      </c>
      <c r="E491" s="89">
        <v>500000</v>
      </c>
      <c r="F491" s="89"/>
      <c r="G491" s="103" t="e">
        <f t="shared" si="41"/>
        <v>#N/A</v>
      </c>
      <c r="H491" s="89"/>
      <c r="I491" s="89"/>
      <c r="J491" s="89">
        <v>4000</v>
      </c>
      <c r="K491" s="103"/>
      <c r="L491" s="89"/>
      <c r="M491" s="89"/>
      <c r="N491" s="89"/>
      <c r="O491" s="89"/>
      <c r="P491" s="89"/>
      <c r="Q491" s="89">
        <v>900</v>
      </c>
      <c r="R491" s="89"/>
      <c r="S491" s="89"/>
      <c r="T491" s="103" t="e">
        <f t="shared" si="39"/>
        <v>#N/A</v>
      </c>
      <c r="U491" s="89"/>
      <c r="V491" s="103"/>
      <c r="W491" s="89" t="s">
        <v>37</v>
      </c>
      <c r="X491" s="89"/>
      <c r="Y491" s="103">
        <f t="shared" si="40"/>
        <v>0</v>
      </c>
      <c r="Z491" s="105">
        <v>12</v>
      </c>
      <c r="AA491" s="90">
        <f>'LEDGER LOAD INPUT'!E521</f>
        <v>0</v>
      </c>
      <c r="AB491" s="108">
        <f t="shared" si="37"/>
        <v>0</v>
      </c>
      <c r="AC491" s="112">
        <f t="shared" si="38"/>
        <v>0</v>
      </c>
    </row>
    <row r="492" spans="1:29">
      <c r="A492" s="89" t="s">
        <v>32</v>
      </c>
      <c r="B492" s="89" t="s">
        <v>32</v>
      </c>
      <c r="C492" s="89" t="s">
        <v>33</v>
      </c>
      <c r="D492" s="89" t="s">
        <v>33</v>
      </c>
      <c r="E492" s="89">
        <v>510000</v>
      </c>
      <c r="F492" s="89"/>
      <c r="G492" s="103" t="e">
        <f t="shared" si="41"/>
        <v>#N/A</v>
      </c>
      <c r="H492" s="89"/>
      <c r="I492" s="89"/>
      <c r="J492" s="89">
        <v>4000</v>
      </c>
      <c r="K492" s="103"/>
      <c r="L492" s="89"/>
      <c r="M492" s="89"/>
      <c r="N492" s="89"/>
      <c r="O492" s="89"/>
      <c r="P492" s="89"/>
      <c r="Q492" s="89">
        <v>100</v>
      </c>
      <c r="R492" s="89"/>
      <c r="S492" s="89"/>
      <c r="T492" s="103" t="e">
        <f t="shared" si="39"/>
        <v>#N/A</v>
      </c>
      <c r="U492" s="89"/>
      <c r="V492" s="103"/>
      <c r="W492" s="89" t="s">
        <v>37</v>
      </c>
      <c r="X492" s="89"/>
      <c r="Y492" s="103">
        <f t="shared" si="40"/>
        <v>0</v>
      </c>
      <c r="Z492" s="105">
        <v>12</v>
      </c>
      <c r="AA492" s="90">
        <f>'LEDGER LOAD INPUT'!E522</f>
        <v>0</v>
      </c>
      <c r="AB492" s="108">
        <f t="shared" si="37"/>
        <v>0</v>
      </c>
      <c r="AC492" s="112">
        <f t="shared" si="38"/>
        <v>0</v>
      </c>
    </row>
    <row r="493" spans="1:29">
      <c r="A493" s="89" t="s">
        <v>32</v>
      </c>
      <c r="B493" s="89" t="s">
        <v>32</v>
      </c>
      <c r="C493" s="89" t="s">
        <v>33</v>
      </c>
      <c r="D493" s="89" t="s">
        <v>33</v>
      </c>
      <c r="E493" s="89">
        <v>510000</v>
      </c>
      <c r="F493" s="89"/>
      <c r="G493" s="103" t="e">
        <f t="shared" si="41"/>
        <v>#N/A</v>
      </c>
      <c r="H493" s="89"/>
      <c r="I493" s="89"/>
      <c r="J493" s="89">
        <v>4000</v>
      </c>
      <c r="K493" s="103"/>
      <c r="L493" s="89"/>
      <c r="M493" s="89"/>
      <c r="N493" s="89"/>
      <c r="O493" s="89"/>
      <c r="P493" s="89"/>
      <c r="Q493" s="89" t="s">
        <v>38</v>
      </c>
      <c r="R493" s="89"/>
      <c r="S493" s="89"/>
      <c r="T493" s="103" t="e">
        <f t="shared" si="39"/>
        <v>#N/A</v>
      </c>
      <c r="U493" s="89"/>
      <c r="V493" s="103"/>
      <c r="W493" s="89" t="s">
        <v>37</v>
      </c>
      <c r="X493" s="89"/>
      <c r="Y493" s="103">
        <f t="shared" si="40"/>
        <v>0</v>
      </c>
      <c r="Z493" s="105">
        <v>12</v>
      </c>
      <c r="AA493" s="90">
        <f>'LEDGER LOAD INPUT'!E523</f>
        <v>0</v>
      </c>
      <c r="AB493" s="108">
        <f t="shared" si="37"/>
        <v>0</v>
      </c>
      <c r="AC493" s="112">
        <f t="shared" si="38"/>
        <v>0</v>
      </c>
    </row>
    <row r="494" spans="1:29">
      <c r="A494" s="89" t="s">
        <v>32</v>
      </c>
      <c r="B494" s="89" t="s">
        <v>32</v>
      </c>
      <c r="C494" s="89" t="s">
        <v>33</v>
      </c>
      <c r="D494" s="89" t="s">
        <v>33</v>
      </c>
      <c r="E494" s="89">
        <v>510000</v>
      </c>
      <c r="F494" s="89"/>
      <c r="G494" s="103" t="e">
        <f t="shared" si="41"/>
        <v>#N/A</v>
      </c>
      <c r="H494" s="89"/>
      <c r="I494" s="89"/>
      <c r="J494" s="89">
        <v>4000</v>
      </c>
      <c r="K494" s="103"/>
      <c r="L494" s="89"/>
      <c r="M494" s="89"/>
      <c r="N494" s="89"/>
      <c r="O494" s="89"/>
      <c r="P494" s="89"/>
      <c r="Q494" s="89">
        <v>610</v>
      </c>
      <c r="R494" s="89"/>
      <c r="S494" s="89"/>
      <c r="T494" s="103" t="e">
        <f t="shared" si="39"/>
        <v>#N/A</v>
      </c>
      <c r="U494" s="89"/>
      <c r="V494" s="103"/>
      <c r="W494" s="89" t="s">
        <v>37</v>
      </c>
      <c r="X494" s="89"/>
      <c r="Y494" s="103">
        <f t="shared" si="40"/>
        <v>0</v>
      </c>
      <c r="Z494" s="105">
        <v>12</v>
      </c>
      <c r="AA494" s="90">
        <f>'LEDGER LOAD INPUT'!E524</f>
        <v>0</v>
      </c>
      <c r="AB494" s="108">
        <f t="shared" si="37"/>
        <v>0</v>
      </c>
      <c r="AC494" s="112">
        <f t="shared" si="38"/>
        <v>0</v>
      </c>
    </row>
    <row r="495" spans="1:29">
      <c r="A495" s="89" t="s">
        <v>32</v>
      </c>
      <c r="B495" s="89" t="s">
        <v>32</v>
      </c>
      <c r="C495" s="89" t="s">
        <v>33</v>
      </c>
      <c r="D495" s="89" t="s">
        <v>33</v>
      </c>
      <c r="E495" s="89">
        <v>510000</v>
      </c>
      <c r="F495" s="89"/>
      <c r="G495" s="103" t="e">
        <f t="shared" si="41"/>
        <v>#N/A</v>
      </c>
      <c r="H495" s="89"/>
      <c r="I495" s="89"/>
      <c r="J495" s="89">
        <v>4000</v>
      </c>
      <c r="K495" s="103"/>
      <c r="L495" s="89"/>
      <c r="M495" s="89"/>
      <c r="N495" s="89"/>
      <c r="O495" s="89"/>
      <c r="P495" s="89"/>
      <c r="Q495" s="89">
        <v>620</v>
      </c>
      <c r="R495" s="89"/>
      <c r="S495" s="89"/>
      <c r="T495" s="103" t="e">
        <f t="shared" si="39"/>
        <v>#N/A</v>
      </c>
      <c r="U495" s="89"/>
      <c r="V495" s="103"/>
      <c r="W495" s="89" t="s">
        <v>37</v>
      </c>
      <c r="X495" s="89"/>
      <c r="Y495" s="103">
        <f t="shared" si="40"/>
        <v>0</v>
      </c>
      <c r="Z495" s="105">
        <v>12</v>
      </c>
      <c r="AA495" s="90">
        <f>'LEDGER LOAD INPUT'!E525</f>
        <v>0</v>
      </c>
      <c r="AB495" s="108">
        <f t="shared" si="37"/>
        <v>0</v>
      </c>
      <c r="AC495" s="112">
        <f t="shared" si="38"/>
        <v>0</v>
      </c>
    </row>
    <row r="496" spans="1:29">
      <c r="A496" s="89" t="s">
        <v>32</v>
      </c>
      <c r="B496" s="89" t="s">
        <v>32</v>
      </c>
      <c r="C496" s="89" t="s">
        <v>33</v>
      </c>
      <c r="D496" s="89" t="s">
        <v>33</v>
      </c>
      <c r="E496" s="89">
        <v>510000</v>
      </c>
      <c r="F496" s="89"/>
      <c r="G496" s="103" t="e">
        <f t="shared" si="41"/>
        <v>#N/A</v>
      </c>
      <c r="H496" s="89"/>
      <c r="I496" s="89"/>
      <c r="J496" s="89">
        <v>4000</v>
      </c>
      <c r="K496" s="103"/>
      <c r="L496" s="89"/>
      <c r="M496" s="89"/>
      <c r="N496" s="89"/>
      <c r="O496" s="89"/>
      <c r="P496" s="89"/>
      <c r="Q496" s="89">
        <v>900</v>
      </c>
      <c r="R496" s="89"/>
      <c r="S496" s="89"/>
      <c r="T496" s="103" t="e">
        <f t="shared" si="39"/>
        <v>#N/A</v>
      </c>
      <c r="U496" s="89"/>
      <c r="V496" s="103"/>
      <c r="W496" s="89" t="s">
        <v>37</v>
      </c>
      <c r="X496" s="89"/>
      <c r="Y496" s="103">
        <f t="shared" si="40"/>
        <v>0</v>
      </c>
      <c r="Z496" s="105">
        <v>12</v>
      </c>
      <c r="AA496" s="90">
        <f>'LEDGER LOAD INPUT'!E526</f>
        <v>0</v>
      </c>
      <c r="AB496" s="108">
        <f t="shared" si="37"/>
        <v>0</v>
      </c>
      <c r="AC496" s="112">
        <f t="shared" si="38"/>
        <v>0</v>
      </c>
    </row>
    <row r="497" spans="1:29">
      <c r="A497" s="89" t="s">
        <v>32</v>
      </c>
      <c r="B497" s="89" t="s">
        <v>32</v>
      </c>
      <c r="C497" s="89" t="s">
        <v>33</v>
      </c>
      <c r="D497" s="89" t="s">
        <v>33</v>
      </c>
      <c r="E497" s="89">
        <v>520000</v>
      </c>
      <c r="F497" s="89"/>
      <c r="G497" s="103" t="e">
        <f t="shared" si="41"/>
        <v>#N/A</v>
      </c>
      <c r="H497" s="89"/>
      <c r="I497" s="89"/>
      <c r="J497" s="89">
        <v>4000</v>
      </c>
      <c r="K497" s="103"/>
      <c r="L497" s="89"/>
      <c r="M497" s="89"/>
      <c r="N497" s="89"/>
      <c r="O497" s="89"/>
      <c r="P497" s="89"/>
      <c r="Q497" s="89">
        <v>100</v>
      </c>
      <c r="R497" s="89"/>
      <c r="S497" s="89"/>
      <c r="T497" s="103" t="e">
        <f t="shared" si="39"/>
        <v>#N/A</v>
      </c>
      <c r="U497" s="89"/>
      <c r="V497" s="103"/>
      <c r="W497" s="89" t="s">
        <v>37</v>
      </c>
      <c r="X497" s="89"/>
      <c r="Y497" s="103">
        <f t="shared" si="40"/>
        <v>0</v>
      </c>
      <c r="Z497" s="105">
        <v>12</v>
      </c>
      <c r="AA497" s="90">
        <f>'LEDGER LOAD INPUT'!E527</f>
        <v>0</v>
      </c>
      <c r="AB497" s="108">
        <f t="shared" si="37"/>
        <v>0</v>
      </c>
      <c r="AC497" s="112">
        <f t="shared" si="38"/>
        <v>0</v>
      </c>
    </row>
    <row r="498" spans="1:29">
      <c r="A498" s="89" t="s">
        <v>32</v>
      </c>
      <c r="B498" s="89" t="s">
        <v>32</v>
      </c>
      <c r="C498" s="89" t="s">
        <v>33</v>
      </c>
      <c r="D498" s="89" t="s">
        <v>33</v>
      </c>
      <c r="E498" s="89">
        <v>520000</v>
      </c>
      <c r="F498" s="89"/>
      <c r="G498" s="103" t="e">
        <f t="shared" si="41"/>
        <v>#N/A</v>
      </c>
      <c r="H498" s="89"/>
      <c r="I498" s="89"/>
      <c r="J498" s="89">
        <v>4000</v>
      </c>
      <c r="K498" s="103"/>
      <c r="L498" s="89"/>
      <c r="M498" s="89"/>
      <c r="N498" s="89"/>
      <c r="O498" s="89"/>
      <c r="P498" s="89"/>
      <c r="Q498" s="89" t="s">
        <v>38</v>
      </c>
      <c r="R498" s="89"/>
      <c r="S498" s="89"/>
      <c r="T498" s="103" t="e">
        <f t="shared" si="39"/>
        <v>#N/A</v>
      </c>
      <c r="U498" s="89"/>
      <c r="V498" s="103"/>
      <c r="W498" s="89" t="s">
        <v>37</v>
      </c>
      <c r="X498" s="89"/>
      <c r="Y498" s="103">
        <f t="shared" si="40"/>
        <v>0</v>
      </c>
      <c r="Z498" s="105">
        <v>12</v>
      </c>
      <c r="AA498" s="90">
        <f>'LEDGER LOAD INPUT'!E528</f>
        <v>0</v>
      </c>
      <c r="AB498" s="108">
        <f t="shared" si="37"/>
        <v>0</v>
      </c>
      <c r="AC498" s="112">
        <f t="shared" si="38"/>
        <v>0</v>
      </c>
    </row>
    <row r="499" spans="1:29">
      <c r="A499" s="89" t="s">
        <v>32</v>
      </c>
      <c r="B499" s="89" t="s">
        <v>32</v>
      </c>
      <c r="C499" s="89" t="s">
        <v>33</v>
      </c>
      <c r="D499" s="89" t="s">
        <v>33</v>
      </c>
      <c r="E499" s="89">
        <v>520000</v>
      </c>
      <c r="F499" s="89"/>
      <c r="G499" s="103" t="e">
        <f t="shared" si="41"/>
        <v>#N/A</v>
      </c>
      <c r="H499" s="89"/>
      <c r="I499" s="89"/>
      <c r="J499" s="89">
        <v>4000</v>
      </c>
      <c r="K499" s="103"/>
      <c r="L499" s="89"/>
      <c r="M499" s="89"/>
      <c r="N499" s="89"/>
      <c r="O499" s="89"/>
      <c r="P499" s="89"/>
      <c r="Q499" s="89">
        <v>610</v>
      </c>
      <c r="R499" s="89"/>
      <c r="S499" s="89"/>
      <c r="T499" s="103" t="e">
        <f t="shared" si="39"/>
        <v>#N/A</v>
      </c>
      <c r="U499" s="89"/>
      <c r="V499" s="103"/>
      <c r="W499" s="89" t="s">
        <v>37</v>
      </c>
      <c r="X499" s="89"/>
      <c r="Y499" s="103">
        <f t="shared" si="40"/>
        <v>0</v>
      </c>
      <c r="Z499" s="105">
        <v>12</v>
      </c>
      <c r="AA499" s="90">
        <f>'LEDGER LOAD INPUT'!E529</f>
        <v>0</v>
      </c>
      <c r="AB499" s="108">
        <f t="shared" si="37"/>
        <v>0</v>
      </c>
      <c r="AC499" s="112">
        <f t="shared" si="38"/>
        <v>0</v>
      </c>
    </row>
    <row r="500" spans="1:29">
      <c r="A500" s="89" t="s">
        <v>32</v>
      </c>
      <c r="B500" s="89" t="s">
        <v>32</v>
      </c>
      <c r="C500" s="89" t="s">
        <v>33</v>
      </c>
      <c r="D500" s="89" t="s">
        <v>33</v>
      </c>
      <c r="E500" s="89">
        <v>520000</v>
      </c>
      <c r="F500" s="89"/>
      <c r="G500" s="103" t="e">
        <f t="shared" si="41"/>
        <v>#N/A</v>
      </c>
      <c r="H500" s="89"/>
      <c r="I500" s="89"/>
      <c r="J500" s="89">
        <v>4000</v>
      </c>
      <c r="K500" s="103"/>
      <c r="L500" s="89"/>
      <c r="M500" s="89"/>
      <c r="N500" s="89"/>
      <c r="O500" s="89"/>
      <c r="P500" s="89"/>
      <c r="Q500" s="89">
        <v>620</v>
      </c>
      <c r="R500" s="89"/>
      <c r="S500" s="89"/>
      <c r="T500" s="103" t="e">
        <f t="shared" si="39"/>
        <v>#N/A</v>
      </c>
      <c r="U500" s="89"/>
      <c r="V500" s="103"/>
      <c r="W500" s="89" t="s">
        <v>37</v>
      </c>
      <c r="X500" s="89"/>
      <c r="Y500" s="103">
        <f t="shared" si="40"/>
        <v>0</v>
      </c>
      <c r="Z500" s="105">
        <v>12</v>
      </c>
      <c r="AA500" s="90">
        <f>'LEDGER LOAD INPUT'!E530</f>
        <v>0</v>
      </c>
      <c r="AB500" s="108">
        <f t="shared" si="37"/>
        <v>0</v>
      </c>
      <c r="AC500" s="112">
        <f t="shared" si="38"/>
        <v>0</v>
      </c>
    </row>
    <row r="501" spans="1:29">
      <c r="A501" s="89" t="s">
        <v>32</v>
      </c>
      <c r="B501" s="89" t="s">
        <v>32</v>
      </c>
      <c r="C501" s="89" t="s">
        <v>33</v>
      </c>
      <c r="D501" s="89" t="s">
        <v>33</v>
      </c>
      <c r="E501" s="89">
        <v>520000</v>
      </c>
      <c r="F501" s="89"/>
      <c r="G501" s="103" t="e">
        <f t="shared" si="41"/>
        <v>#N/A</v>
      </c>
      <c r="H501" s="89"/>
      <c r="I501" s="89"/>
      <c r="J501" s="89">
        <v>4000</v>
      </c>
      <c r="K501" s="103"/>
      <c r="L501" s="89"/>
      <c r="M501" s="89"/>
      <c r="N501" s="89"/>
      <c r="O501" s="89"/>
      <c r="P501" s="89"/>
      <c r="Q501" s="89">
        <v>900</v>
      </c>
      <c r="R501" s="89"/>
      <c r="S501" s="89"/>
      <c r="T501" s="103" t="e">
        <f t="shared" si="39"/>
        <v>#N/A</v>
      </c>
      <c r="U501" s="89"/>
      <c r="V501" s="103"/>
      <c r="W501" s="89" t="s">
        <v>37</v>
      </c>
      <c r="X501" s="89"/>
      <c r="Y501" s="103">
        <f t="shared" si="40"/>
        <v>0</v>
      </c>
      <c r="Z501" s="105">
        <v>12</v>
      </c>
      <c r="AA501" s="90">
        <f>'LEDGER LOAD INPUT'!E531</f>
        <v>0</v>
      </c>
      <c r="AB501" s="108">
        <f t="shared" si="37"/>
        <v>0</v>
      </c>
      <c r="AC501" s="112">
        <f t="shared" si="38"/>
        <v>0</v>
      </c>
    </row>
    <row r="502" spans="1:29">
      <c r="A502" s="89" t="s">
        <v>32</v>
      </c>
      <c r="B502" s="89" t="s">
        <v>32</v>
      </c>
      <c r="C502" s="89" t="s">
        <v>33</v>
      </c>
      <c r="D502" s="89" t="s">
        <v>33</v>
      </c>
      <c r="E502" s="87">
        <v>100000</v>
      </c>
      <c r="F502" s="89"/>
      <c r="G502" s="103" t="e">
        <f t="shared" si="41"/>
        <v>#N/A</v>
      </c>
      <c r="H502" s="89"/>
      <c r="I502" s="89"/>
      <c r="J502" s="89">
        <v>5000</v>
      </c>
      <c r="K502" s="103"/>
      <c r="L502" s="89"/>
      <c r="M502" s="89"/>
      <c r="N502" s="89"/>
      <c r="O502" s="89"/>
      <c r="P502" s="89"/>
      <c r="Q502" s="89"/>
      <c r="R502" s="89"/>
      <c r="S502" s="89"/>
      <c r="T502" s="103" t="e">
        <f t="shared" si="39"/>
        <v>#N/A</v>
      </c>
      <c r="U502" s="89"/>
      <c r="V502" s="103"/>
      <c r="W502" s="89" t="s">
        <v>37</v>
      </c>
      <c r="X502" s="89"/>
      <c r="Y502" s="103">
        <f t="shared" si="40"/>
        <v>0</v>
      </c>
      <c r="Z502" s="105">
        <v>12</v>
      </c>
      <c r="AA502" s="90">
        <f>'LEDGER LOAD INPUT'!E535</f>
        <v>0</v>
      </c>
      <c r="AB502" s="108">
        <f t="shared" si="37"/>
        <v>0</v>
      </c>
      <c r="AC502" s="112">
        <f t="shared" si="38"/>
        <v>0</v>
      </c>
    </row>
    <row r="503" spans="1:29">
      <c r="A503" s="89" t="s">
        <v>32</v>
      </c>
      <c r="B503" s="89" t="s">
        <v>32</v>
      </c>
      <c r="C503" s="89" t="s">
        <v>33</v>
      </c>
      <c r="D503" s="89" t="s">
        <v>33</v>
      </c>
      <c r="E503" s="90">
        <v>110000</v>
      </c>
      <c r="F503" s="90"/>
      <c r="G503" s="103" t="e">
        <f t="shared" si="41"/>
        <v>#N/A</v>
      </c>
      <c r="H503" s="90"/>
      <c r="I503" s="89"/>
      <c r="J503" s="89">
        <v>5000</v>
      </c>
      <c r="K503" s="103"/>
      <c r="L503" s="89"/>
      <c r="M503" s="89"/>
      <c r="N503" s="89"/>
      <c r="O503" s="89"/>
      <c r="P503" s="89"/>
      <c r="Q503" s="89"/>
      <c r="R503" s="89"/>
      <c r="S503" s="89"/>
      <c r="T503" s="103" t="e">
        <f t="shared" si="39"/>
        <v>#N/A</v>
      </c>
      <c r="U503" s="89"/>
      <c r="V503" s="103"/>
      <c r="W503" s="89" t="s">
        <v>37</v>
      </c>
      <c r="X503" s="89"/>
      <c r="Y503" s="103">
        <f t="shared" si="40"/>
        <v>0</v>
      </c>
      <c r="Z503" s="105">
        <v>12</v>
      </c>
      <c r="AA503" s="90">
        <f>'LEDGER LOAD INPUT'!E536</f>
        <v>0</v>
      </c>
      <c r="AB503" s="108">
        <f t="shared" si="37"/>
        <v>0</v>
      </c>
      <c r="AC503" s="112">
        <f t="shared" si="38"/>
        <v>0</v>
      </c>
    </row>
    <row r="504" spans="1:29">
      <c r="A504" s="89" t="s">
        <v>32</v>
      </c>
      <c r="B504" s="89" t="s">
        <v>32</v>
      </c>
      <c r="C504" s="89" t="s">
        <v>33</v>
      </c>
      <c r="D504" s="89" t="s">
        <v>33</v>
      </c>
      <c r="E504" s="89">
        <v>120000</v>
      </c>
      <c r="F504" s="89"/>
      <c r="G504" s="103" t="e">
        <f t="shared" si="41"/>
        <v>#N/A</v>
      </c>
      <c r="H504" s="89"/>
      <c r="I504" s="89"/>
      <c r="J504" s="89">
        <v>5000</v>
      </c>
      <c r="K504" s="103"/>
      <c r="L504" s="89"/>
      <c r="M504" s="89"/>
      <c r="N504" s="89"/>
      <c r="O504" s="89"/>
      <c r="P504" s="89"/>
      <c r="Q504" s="89"/>
      <c r="R504" s="89"/>
      <c r="S504" s="89"/>
      <c r="T504" s="103" t="e">
        <f t="shared" si="39"/>
        <v>#N/A</v>
      </c>
      <c r="U504" s="89"/>
      <c r="V504" s="103"/>
      <c r="W504" s="89" t="s">
        <v>37</v>
      </c>
      <c r="X504" s="89"/>
      <c r="Y504" s="103">
        <f t="shared" si="40"/>
        <v>0</v>
      </c>
      <c r="Z504" s="105">
        <v>12</v>
      </c>
      <c r="AA504" s="90">
        <f>'LEDGER LOAD INPUT'!E537</f>
        <v>0</v>
      </c>
      <c r="AB504" s="108">
        <f t="shared" si="37"/>
        <v>0</v>
      </c>
      <c r="AC504" s="112">
        <f t="shared" si="38"/>
        <v>0</v>
      </c>
    </row>
    <row r="505" spans="1:29">
      <c r="A505" s="89" t="s">
        <v>32</v>
      </c>
      <c r="B505" s="89" t="s">
        <v>32</v>
      </c>
      <c r="C505" s="89" t="s">
        <v>33</v>
      </c>
      <c r="D505" s="89" t="s">
        <v>33</v>
      </c>
      <c r="E505" s="89">
        <v>130000</v>
      </c>
      <c r="F505" s="89"/>
      <c r="G505" s="103" t="e">
        <f t="shared" si="41"/>
        <v>#N/A</v>
      </c>
      <c r="H505" s="89"/>
      <c r="I505" s="89"/>
      <c r="J505" s="89">
        <v>5000</v>
      </c>
      <c r="K505" s="103"/>
      <c r="L505" s="89"/>
      <c r="M505" s="89"/>
      <c r="N505" s="89"/>
      <c r="O505" s="89"/>
      <c r="P505" s="89"/>
      <c r="Q505" s="89"/>
      <c r="R505" s="89"/>
      <c r="S505" s="89"/>
      <c r="T505" s="103" t="e">
        <f t="shared" si="39"/>
        <v>#N/A</v>
      </c>
      <c r="U505" s="89"/>
      <c r="V505" s="103"/>
      <c r="W505" s="89" t="s">
        <v>37</v>
      </c>
      <c r="X505" s="89"/>
      <c r="Y505" s="103">
        <f t="shared" si="40"/>
        <v>0</v>
      </c>
      <c r="Z505" s="105">
        <v>12</v>
      </c>
      <c r="AA505" s="90">
        <f>'LEDGER LOAD INPUT'!E538</f>
        <v>0</v>
      </c>
      <c r="AB505" s="108">
        <f t="shared" si="37"/>
        <v>0</v>
      </c>
      <c r="AC505" s="112">
        <f t="shared" si="38"/>
        <v>0</v>
      </c>
    </row>
    <row r="506" spans="1:29">
      <c r="A506" s="89" t="s">
        <v>32</v>
      </c>
      <c r="B506" s="89" t="s">
        <v>32</v>
      </c>
      <c r="C506" s="89" t="s">
        <v>33</v>
      </c>
      <c r="D506" s="89" t="s">
        <v>33</v>
      </c>
      <c r="E506" s="89">
        <v>140000</v>
      </c>
      <c r="F506" s="89"/>
      <c r="G506" s="103" t="e">
        <f t="shared" si="41"/>
        <v>#N/A</v>
      </c>
      <c r="H506" s="89"/>
      <c r="I506" s="89"/>
      <c r="J506" s="89">
        <v>5000</v>
      </c>
      <c r="K506" s="103"/>
      <c r="L506" s="89"/>
      <c r="M506" s="89"/>
      <c r="N506" s="89"/>
      <c r="O506" s="89"/>
      <c r="P506" s="89"/>
      <c r="Q506" s="89"/>
      <c r="R506" s="89"/>
      <c r="S506" s="89"/>
      <c r="T506" s="103" t="e">
        <f t="shared" si="39"/>
        <v>#N/A</v>
      </c>
      <c r="U506" s="89"/>
      <c r="V506" s="103"/>
      <c r="W506" s="89" t="s">
        <v>37</v>
      </c>
      <c r="X506" s="89"/>
      <c r="Y506" s="103">
        <f t="shared" si="40"/>
        <v>0</v>
      </c>
      <c r="Z506" s="105">
        <v>12</v>
      </c>
      <c r="AA506" s="90">
        <f>'LEDGER LOAD INPUT'!E539</f>
        <v>0</v>
      </c>
      <c r="AB506" s="108">
        <f t="shared" si="37"/>
        <v>0</v>
      </c>
      <c r="AC506" s="112">
        <f t="shared" si="38"/>
        <v>0</v>
      </c>
    </row>
    <row r="507" spans="1:29">
      <c r="A507" s="89" t="s">
        <v>32</v>
      </c>
      <c r="B507" s="89" t="s">
        <v>32</v>
      </c>
      <c r="C507" s="89" t="s">
        <v>33</v>
      </c>
      <c r="D507" s="89" t="s">
        <v>33</v>
      </c>
      <c r="E507" s="89">
        <v>150000</v>
      </c>
      <c r="F507" s="89"/>
      <c r="G507" s="103" t="e">
        <f t="shared" si="41"/>
        <v>#N/A</v>
      </c>
      <c r="H507" s="89"/>
      <c r="I507" s="89"/>
      <c r="J507" s="89">
        <v>5000</v>
      </c>
      <c r="K507" s="103"/>
      <c r="L507" s="89"/>
      <c r="M507" s="89"/>
      <c r="N507" s="89"/>
      <c r="O507" s="89"/>
      <c r="P507" s="89"/>
      <c r="Q507" s="89"/>
      <c r="R507" s="89"/>
      <c r="S507" s="89"/>
      <c r="T507" s="103" t="e">
        <f t="shared" si="39"/>
        <v>#N/A</v>
      </c>
      <c r="U507" s="89"/>
      <c r="V507" s="103"/>
      <c r="W507" s="89" t="s">
        <v>37</v>
      </c>
      <c r="X507" s="89"/>
      <c r="Y507" s="103">
        <f t="shared" si="40"/>
        <v>0</v>
      </c>
      <c r="Z507" s="105">
        <v>12</v>
      </c>
      <c r="AA507" s="90">
        <f>'LEDGER LOAD INPUT'!E540</f>
        <v>0</v>
      </c>
      <c r="AB507" s="108">
        <f t="shared" si="37"/>
        <v>0</v>
      </c>
      <c r="AC507" s="112">
        <f t="shared" si="38"/>
        <v>0</v>
      </c>
    </row>
    <row r="508" spans="1:29">
      <c r="A508" s="89" t="s">
        <v>32</v>
      </c>
      <c r="B508" s="89" t="s">
        <v>32</v>
      </c>
      <c r="C508" s="89" t="s">
        <v>33</v>
      </c>
      <c r="D508" s="89" t="s">
        <v>33</v>
      </c>
      <c r="E508" s="89">
        <v>160000</v>
      </c>
      <c r="F508" s="89"/>
      <c r="G508" s="103" t="e">
        <f t="shared" si="41"/>
        <v>#N/A</v>
      </c>
      <c r="H508" s="89"/>
      <c r="I508" s="89"/>
      <c r="J508" s="89">
        <v>5000</v>
      </c>
      <c r="K508" s="103"/>
      <c r="L508" s="89"/>
      <c r="M508" s="89"/>
      <c r="N508" s="89"/>
      <c r="O508" s="89"/>
      <c r="P508" s="89"/>
      <c r="Q508" s="89"/>
      <c r="R508" s="89"/>
      <c r="S508" s="89"/>
      <c r="T508" s="103" t="e">
        <f t="shared" si="39"/>
        <v>#N/A</v>
      </c>
      <c r="U508" s="89"/>
      <c r="V508" s="103"/>
      <c r="W508" s="89" t="s">
        <v>37</v>
      </c>
      <c r="X508" s="89"/>
      <c r="Y508" s="103">
        <f t="shared" si="40"/>
        <v>0</v>
      </c>
      <c r="Z508" s="105">
        <v>12</v>
      </c>
      <c r="AA508" s="90">
        <f>'LEDGER LOAD INPUT'!E541</f>
        <v>0</v>
      </c>
      <c r="AB508" s="108">
        <f t="shared" si="37"/>
        <v>0</v>
      </c>
      <c r="AC508" s="112">
        <f t="shared" si="38"/>
        <v>0</v>
      </c>
    </row>
    <row r="509" spans="1:29">
      <c r="A509" s="89" t="s">
        <v>32</v>
      </c>
      <c r="B509" s="89" t="s">
        <v>32</v>
      </c>
      <c r="C509" s="89" t="s">
        <v>33</v>
      </c>
      <c r="D509" s="89" t="s">
        <v>33</v>
      </c>
      <c r="E509" s="89">
        <v>180000</v>
      </c>
      <c r="F509" s="89"/>
      <c r="G509" s="103" t="e">
        <f t="shared" si="41"/>
        <v>#N/A</v>
      </c>
      <c r="H509" s="89"/>
      <c r="I509" s="89"/>
      <c r="J509" s="89">
        <v>5000</v>
      </c>
      <c r="K509" s="103"/>
      <c r="L509" s="89"/>
      <c r="M509" s="89"/>
      <c r="N509" s="89"/>
      <c r="O509" s="89"/>
      <c r="P509" s="89"/>
      <c r="Q509" s="89"/>
      <c r="R509" s="89"/>
      <c r="S509" s="89"/>
      <c r="T509" s="103" t="e">
        <f t="shared" si="39"/>
        <v>#N/A</v>
      </c>
      <c r="U509" s="89"/>
      <c r="V509" s="103"/>
      <c r="W509" s="89" t="s">
        <v>37</v>
      </c>
      <c r="X509" s="89"/>
      <c r="Y509" s="103">
        <f t="shared" si="40"/>
        <v>0</v>
      </c>
      <c r="Z509" s="105">
        <v>12</v>
      </c>
      <c r="AA509" s="90">
        <f>'LEDGER LOAD INPUT'!E542</f>
        <v>0</v>
      </c>
      <c r="AB509" s="108">
        <f t="shared" ref="AB509:AB573" si="42">AA509</f>
        <v>0</v>
      </c>
      <c r="AC509" s="112">
        <f t="shared" ref="AC509:AC573" si="43">AA509</f>
        <v>0</v>
      </c>
    </row>
    <row r="510" spans="1:29">
      <c r="A510" s="89" t="s">
        <v>32</v>
      </c>
      <c r="B510" s="89" t="s">
        <v>32</v>
      </c>
      <c r="C510" s="89" t="s">
        <v>33</v>
      </c>
      <c r="D510" s="89" t="s">
        <v>33</v>
      </c>
      <c r="E510" s="89">
        <v>190000</v>
      </c>
      <c r="F510" s="89"/>
      <c r="G510" s="103" t="e">
        <f t="shared" si="41"/>
        <v>#N/A</v>
      </c>
      <c r="H510" s="89"/>
      <c r="I510" s="89"/>
      <c r="J510" s="89">
        <v>5000</v>
      </c>
      <c r="K510" s="103"/>
      <c r="L510" s="89"/>
      <c r="M510" s="89"/>
      <c r="N510" s="89"/>
      <c r="O510" s="89"/>
      <c r="P510" s="89"/>
      <c r="Q510" s="89"/>
      <c r="R510" s="89"/>
      <c r="S510" s="89"/>
      <c r="T510" s="103" t="e">
        <f t="shared" si="39"/>
        <v>#N/A</v>
      </c>
      <c r="U510" s="89"/>
      <c r="V510" s="103"/>
      <c r="W510" s="89" t="s">
        <v>37</v>
      </c>
      <c r="X510" s="89"/>
      <c r="Y510" s="103">
        <f t="shared" si="40"/>
        <v>0</v>
      </c>
      <c r="Z510" s="105">
        <v>12</v>
      </c>
      <c r="AA510" s="90">
        <f>'LEDGER LOAD INPUT'!E543</f>
        <v>0</v>
      </c>
      <c r="AB510" s="108">
        <f t="shared" si="42"/>
        <v>0</v>
      </c>
      <c r="AC510" s="112">
        <f t="shared" si="43"/>
        <v>0</v>
      </c>
    </row>
    <row r="511" spans="1:29">
      <c r="A511" s="89" t="s">
        <v>32</v>
      </c>
      <c r="B511" s="89" t="s">
        <v>32</v>
      </c>
      <c r="C511" s="89" t="s">
        <v>33</v>
      </c>
      <c r="D511" s="89" t="s">
        <v>33</v>
      </c>
      <c r="E511" s="89">
        <v>200000</v>
      </c>
      <c r="F511" s="89"/>
      <c r="G511" s="103" t="e">
        <f t="shared" si="41"/>
        <v>#N/A</v>
      </c>
      <c r="H511" s="89"/>
      <c r="I511" s="89"/>
      <c r="J511" s="89">
        <v>5000</v>
      </c>
      <c r="K511" s="103"/>
      <c r="L511" s="89"/>
      <c r="M511" s="89"/>
      <c r="N511" s="89"/>
      <c r="O511" s="89"/>
      <c r="P511" s="89"/>
      <c r="Q511" s="89"/>
      <c r="R511" s="89"/>
      <c r="S511" s="89"/>
      <c r="T511" s="103" t="e">
        <f t="shared" si="39"/>
        <v>#N/A</v>
      </c>
      <c r="U511" s="89"/>
      <c r="V511" s="103"/>
      <c r="W511" s="89" t="s">
        <v>37</v>
      </c>
      <c r="X511" s="89"/>
      <c r="Y511" s="103">
        <f t="shared" si="40"/>
        <v>0</v>
      </c>
      <c r="Z511" s="105">
        <v>12</v>
      </c>
      <c r="AA511" s="90">
        <f>('LEDGER LOAD INPUT'!E545)*-1</f>
        <v>0</v>
      </c>
      <c r="AB511" s="108">
        <f t="shared" si="42"/>
        <v>0</v>
      </c>
      <c r="AC511" s="112">
        <f t="shared" si="43"/>
        <v>0</v>
      </c>
    </row>
    <row r="512" spans="1:29">
      <c r="A512" s="89" t="s">
        <v>32</v>
      </c>
      <c r="B512" s="89" t="s">
        <v>32</v>
      </c>
      <c r="C512" s="89" t="s">
        <v>33</v>
      </c>
      <c r="D512" s="89" t="s">
        <v>33</v>
      </c>
      <c r="E512" s="89">
        <v>210000</v>
      </c>
      <c r="F512" s="89"/>
      <c r="G512" s="103" t="e">
        <f t="shared" si="41"/>
        <v>#N/A</v>
      </c>
      <c r="H512" s="89"/>
      <c r="I512" s="89"/>
      <c r="J512" s="89">
        <v>5000</v>
      </c>
      <c r="K512" s="103"/>
      <c r="L512" s="89"/>
      <c r="M512" s="89"/>
      <c r="N512" s="89"/>
      <c r="O512" s="89"/>
      <c r="P512" s="89"/>
      <c r="Q512" s="89"/>
      <c r="R512" s="89"/>
      <c r="S512" s="89"/>
      <c r="T512" s="103" t="e">
        <f t="shared" si="39"/>
        <v>#N/A</v>
      </c>
      <c r="U512" s="89"/>
      <c r="V512" s="103"/>
      <c r="W512" s="89" t="s">
        <v>37</v>
      </c>
      <c r="X512" s="89"/>
      <c r="Y512" s="103">
        <f t="shared" si="40"/>
        <v>0</v>
      </c>
      <c r="Z512" s="105">
        <v>12</v>
      </c>
      <c r="AA512" s="90">
        <f>('LEDGER LOAD INPUT'!E546)*-1</f>
        <v>0</v>
      </c>
      <c r="AB512" s="108">
        <f t="shared" si="42"/>
        <v>0</v>
      </c>
      <c r="AC512" s="112">
        <f t="shared" si="43"/>
        <v>0</v>
      </c>
    </row>
    <row r="513" spans="1:29">
      <c r="A513" s="89" t="s">
        <v>32</v>
      </c>
      <c r="B513" s="89" t="s">
        <v>32</v>
      </c>
      <c r="C513" s="89" t="s">
        <v>33</v>
      </c>
      <c r="D513" s="89" t="s">
        <v>33</v>
      </c>
      <c r="E513" s="89">
        <v>220000</v>
      </c>
      <c r="F513" s="89"/>
      <c r="G513" s="103" t="e">
        <f t="shared" si="41"/>
        <v>#N/A</v>
      </c>
      <c r="H513" s="89"/>
      <c r="I513" s="89"/>
      <c r="J513" s="89">
        <v>5000</v>
      </c>
      <c r="K513" s="103"/>
      <c r="L513" s="89"/>
      <c r="M513" s="89"/>
      <c r="N513" s="89"/>
      <c r="O513" s="89"/>
      <c r="P513" s="89"/>
      <c r="Q513" s="89"/>
      <c r="R513" s="89"/>
      <c r="S513" s="89"/>
      <c r="T513" s="103" t="e">
        <f t="shared" si="39"/>
        <v>#N/A</v>
      </c>
      <c r="U513" s="89"/>
      <c r="V513" s="103"/>
      <c r="W513" s="89" t="s">
        <v>37</v>
      </c>
      <c r="X513" s="89"/>
      <c r="Y513" s="103">
        <f t="shared" si="40"/>
        <v>0</v>
      </c>
      <c r="Z513" s="105">
        <v>12</v>
      </c>
      <c r="AA513" s="90">
        <f>('LEDGER LOAD INPUT'!E547)*-1</f>
        <v>0</v>
      </c>
      <c r="AB513" s="108">
        <f t="shared" si="42"/>
        <v>0</v>
      </c>
      <c r="AC513" s="112">
        <f t="shared" si="43"/>
        <v>0</v>
      </c>
    </row>
    <row r="514" spans="1:29">
      <c r="A514" s="89" t="s">
        <v>32</v>
      </c>
      <c r="B514" s="89" t="s">
        <v>32</v>
      </c>
      <c r="C514" s="89" t="s">
        <v>33</v>
      </c>
      <c r="D514" s="89" t="s">
        <v>33</v>
      </c>
      <c r="E514" s="89">
        <v>230000</v>
      </c>
      <c r="F514" s="89"/>
      <c r="G514" s="103" t="e">
        <f t="shared" si="41"/>
        <v>#N/A</v>
      </c>
      <c r="H514" s="89"/>
      <c r="I514" s="89"/>
      <c r="J514" s="89">
        <v>5000</v>
      </c>
      <c r="K514" s="103"/>
      <c r="L514" s="89"/>
      <c r="M514" s="89"/>
      <c r="N514" s="89"/>
      <c r="O514" s="89"/>
      <c r="P514" s="89"/>
      <c r="Q514" s="89"/>
      <c r="R514" s="89"/>
      <c r="S514" s="89"/>
      <c r="T514" s="103" t="e">
        <f t="shared" si="39"/>
        <v>#N/A</v>
      </c>
      <c r="U514" s="89"/>
      <c r="V514" s="103"/>
      <c r="W514" s="89" t="s">
        <v>37</v>
      </c>
      <c r="X514" s="89"/>
      <c r="Y514" s="103">
        <f t="shared" si="40"/>
        <v>0</v>
      </c>
      <c r="Z514" s="105">
        <v>12</v>
      </c>
      <c r="AA514" s="90">
        <f>('LEDGER LOAD INPUT'!E548)*-1</f>
        <v>0</v>
      </c>
      <c r="AB514" s="108">
        <f t="shared" si="42"/>
        <v>0</v>
      </c>
      <c r="AC514" s="112">
        <f t="shared" si="43"/>
        <v>0</v>
      </c>
    </row>
    <row r="515" spans="1:29" s="183" customFormat="1">
      <c r="A515" s="89" t="s">
        <v>32</v>
      </c>
      <c r="B515" s="89" t="s">
        <v>32</v>
      </c>
      <c r="C515" s="89" t="s">
        <v>33</v>
      </c>
      <c r="D515" s="89" t="s">
        <v>33</v>
      </c>
      <c r="E515" s="139">
        <v>237000</v>
      </c>
      <c r="F515" s="139"/>
      <c r="G515" s="103" t="e">
        <f t="shared" si="41"/>
        <v>#N/A</v>
      </c>
      <c r="H515" s="139"/>
      <c r="I515" s="139"/>
      <c r="J515" s="89">
        <v>5000</v>
      </c>
      <c r="K515" s="103"/>
      <c r="L515" s="139"/>
      <c r="M515" s="139"/>
      <c r="N515" s="139"/>
      <c r="O515" s="139"/>
      <c r="P515" s="139"/>
      <c r="Q515" s="139"/>
      <c r="R515" s="139"/>
      <c r="S515" s="139"/>
      <c r="T515" s="103" t="e">
        <f t="shared" si="39"/>
        <v>#N/A</v>
      </c>
      <c r="U515" s="139"/>
      <c r="V515" s="103"/>
      <c r="W515" s="89" t="s">
        <v>37</v>
      </c>
      <c r="X515" s="139"/>
      <c r="Y515" s="103">
        <f t="shared" si="40"/>
        <v>0</v>
      </c>
      <c r="Z515" s="105">
        <v>12</v>
      </c>
      <c r="AA515" s="90">
        <f>('LEDGER LOAD INPUT'!E549)*-1</f>
        <v>0</v>
      </c>
      <c r="AB515" s="108">
        <f t="shared" ref="AB515:AB516" si="44">AA515</f>
        <v>0</v>
      </c>
      <c r="AC515" s="112">
        <f t="shared" ref="AC515:AC516" si="45">AA515</f>
        <v>0</v>
      </c>
    </row>
    <row r="516" spans="1:29" s="183" customFormat="1">
      <c r="A516" s="89" t="s">
        <v>32</v>
      </c>
      <c r="B516" s="89" t="s">
        <v>32</v>
      </c>
      <c r="C516" s="89" t="s">
        <v>33</v>
      </c>
      <c r="D516" s="89" t="s">
        <v>33</v>
      </c>
      <c r="E516" s="139">
        <v>238000</v>
      </c>
      <c r="F516" s="139"/>
      <c r="G516" s="103" t="e">
        <f t="shared" si="41"/>
        <v>#N/A</v>
      </c>
      <c r="H516" s="139"/>
      <c r="I516" s="139"/>
      <c r="J516" s="89">
        <v>5000</v>
      </c>
      <c r="K516" s="103"/>
      <c r="L516" s="139"/>
      <c r="M516" s="139"/>
      <c r="N516" s="139"/>
      <c r="O516" s="139"/>
      <c r="P516" s="139"/>
      <c r="Q516" s="139"/>
      <c r="R516" s="139"/>
      <c r="S516" s="139"/>
      <c r="T516" s="103" t="e">
        <f t="shared" si="39"/>
        <v>#N/A</v>
      </c>
      <c r="U516" s="139"/>
      <c r="V516" s="103"/>
      <c r="W516" s="89" t="s">
        <v>37</v>
      </c>
      <c r="X516" s="139"/>
      <c r="Y516" s="103">
        <f t="shared" si="40"/>
        <v>0</v>
      </c>
      <c r="Z516" s="105">
        <v>12</v>
      </c>
      <c r="AA516" s="90">
        <f>('LEDGER LOAD INPUT'!E550)*-1</f>
        <v>0</v>
      </c>
      <c r="AB516" s="108">
        <f t="shared" si="44"/>
        <v>0</v>
      </c>
      <c r="AC516" s="112">
        <f t="shared" si="45"/>
        <v>0</v>
      </c>
    </row>
    <row r="517" spans="1:29">
      <c r="A517" s="89" t="s">
        <v>32</v>
      </c>
      <c r="B517" s="89" t="s">
        <v>32</v>
      </c>
      <c r="C517" s="89" t="s">
        <v>33</v>
      </c>
      <c r="D517" s="89" t="s">
        <v>33</v>
      </c>
      <c r="E517" s="89">
        <v>250000</v>
      </c>
      <c r="F517" s="89"/>
      <c r="G517" s="103" t="e">
        <f t="shared" si="41"/>
        <v>#N/A</v>
      </c>
      <c r="H517" s="89"/>
      <c r="I517" s="89"/>
      <c r="J517" s="89">
        <v>5000</v>
      </c>
      <c r="K517" s="103"/>
      <c r="L517" s="89"/>
      <c r="M517" s="89"/>
      <c r="N517" s="89"/>
      <c r="O517" s="89"/>
      <c r="P517" s="89"/>
      <c r="Q517" s="89"/>
      <c r="R517" s="89"/>
      <c r="S517" s="89"/>
      <c r="T517" s="103" t="e">
        <f t="shared" si="39"/>
        <v>#N/A</v>
      </c>
      <c r="U517" s="89"/>
      <c r="V517" s="103"/>
      <c r="W517" s="89" t="s">
        <v>37</v>
      </c>
      <c r="X517" s="89"/>
      <c r="Y517" s="103">
        <f t="shared" si="40"/>
        <v>0</v>
      </c>
      <c r="Z517" s="105">
        <v>12</v>
      </c>
      <c r="AA517" s="90">
        <f>('LEDGER LOAD INPUT'!E552)*-1</f>
        <v>0</v>
      </c>
      <c r="AB517" s="108">
        <f t="shared" si="42"/>
        <v>0</v>
      </c>
      <c r="AC517" s="112">
        <f t="shared" si="43"/>
        <v>0</v>
      </c>
    </row>
    <row r="518" spans="1:29">
      <c r="A518" s="89" t="s">
        <v>32</v>
      </c>
      <c r="B518" s="89" t="s">
        <v>32</v>
      </c>
      <c r="C518" s="89" t="s">
        <v>33</v>
      </c>
      <c r="D518" s="89" t="s">
        <v>33</v>
      </c>
      <c r="E518" s="89">
        <v>260000</v>
      </c>
      <c r="F518" s="89"/>
      <c r="G518" s="103" t="e">
        <f t="shared" si="41"/>
        <v>#N/A</v>
      </c>
      <c r="H518" s="89"/>
      <c r="I518" s="89"/>
      <c r="J518" s="89">
        <v>5000</v>
      </c>
      <c r="K518" s="103"/>
      <c r="L518" s="89"/>
      <c r="M518" s="89"/>
      <c r="N518" s="89"/>
      <c r="O518" s="89"/>
      <c r="P518" s="89"/>
      <c r="Q518" s="89"/>
      <c r="R518" s="89"/>
      <c r="S518" s="89"/>
      <c r="T518" s="103" t="e">
        <f t="shared" si="39"/>
        <v>#N/A</v>
      </c>
      <c r="U518" s="89"/>
      <c r="V518" s="103"/>
      <c r="W518" s="89" t="s">
        <v>37</v>
      </c>
      <c r="X518" s="89"/>
      <c r="Y518" s="103">
        <f t="shared" si="40"/>
        <v>0</v>
      </c>
      <c r="Z518" s="105">
        <v>12</v>
      </c>
      <c r="AA518" s="90">
        <f>('LEDGER LOAD INPUT'!E553)*-1</f>
        <v>0</v>
      </c>
      <c r="AB518" s="108">
        <f t="shared" si="42"/>
        <v>0</v>
      </c>
      <c r="AC518" s="112">
        <f t="shared" si="43"/>
        <v>0</v>
      </c>
    </row>
    <row r="519" spans="1:29">
      <c r="A519" s="89" t="s">
        <v>32</v>
      </c>
      <c r="B519" s="89" t="s">
        <v>32</v>
      </c>
      <c r="C519" s="89" t="s">
        <v>33</v>
      </c>
      <c r="D519" s="89" t="s">
        <v>33</v>
      </c>
      <c r="E519" s="89">
        <v>270000</v>
      </c>
      <c r="F519" s="89"/>
      <c r="G519" s="103" t="e">
        <f t="shared" si="41"/>
        <v>#N/A</v>
      </c>
      <c r="H519" s="89"/>
      <c r="I519" s="89"/>
      <c r="J519" s="89">
        <v>5000</v>
      </c>
      <c r="K519" s="103"/>
      <c r="L519" s="89"/>
      <c r="M519" s="89"/>
      <c r="N519" s="89"/>
      <c r="O519" s="89"/>
      <c r="P519" s="89"/>
      <c r="Q519" s="89"/>
      <c r="R519" s="89"/>
      <c r="S519" s="89"/>
      <c r="T519" s="103" t="e">
        <f t="shared" si="39"/>
        <v>#N/A</v>
      </c>
      <c r="U519" s="89"/>
      <c r="V519" s="103"/>
      <c r="W519" s="89" t="s">
        <v>37</v>
      </c>
      <c r="X519" s="89"/>
      <c r="Y519" s="103">
        <f t="shared" si="40"/>
        <v>0</v>
      </c>
      <c r="Z519" s="105">
        <v>12</v>
      </c>
      <c r="AA519" s="90">
        <f>('LEDGER LOAD INPUT'!E554)*-1</f>
        <v>0</v>
      </c>
      <c r="AB519" s="108">
        <f t="shared" si="42"/>
        <v>0</v>
      </c>
      <c r="AC519" s="112">
        <f t="shared" si="43"/>
        <v>0</v>
      </c>
    </row>
    <row r="520" spans="1:29">
      <c r="A520" s="89" t="s">
        <v>32</v>
      </c>
      <c r="B520" s="89" t="s">
        <v>32</v>
      </c>
      <c r="C520" s="89" t="s">
        <v>33</v>
      </c>
      <c r="D520" s="89" t="s">
        <v>33</v>
      </c>
      <c r="E520" s="89">
        <v>280000</v>
      </c>
      <c r="F520" s="89"/>
      <c r="G520" s="103" t="e">
        <f t="shared" si="41"/>
        <v>#N/A</v>
      </c>
      <c r="H520" s="89"/>
      <c r="I520" s="89"/>
      <c r="J520" s="89">
        <v>5000</v>
      </c>
      <c r="K520" s="103"/>
      <c r="L520" s="89"/>
      <c r="M520" s="89"/>
      <c r="N520" s="89"/>
      <c r="O520" s="89"/>
      <c r="P520" s="89"/>
      <c r="Q520" s="89"/>
      <c r="R520" s="89"/>
      <c r="S520" s="89"/>
      <c r="T520" s="103" t="e">
        <f t="shared" si="39"/>
        <v>#N/A</v>
      </c>
      <c r="U520" s="89"/>
      <c r="V520" s="103"/>
      <c r="W520" s="89" t="s">
        <v>37</v>
      </c>
      <c r="X520" s="89"/>
      <c r="Y520" s="103">
        <f t="shared" si="40"/>
        <v>0</v>
      </c>
      <c r="Z520" s="105">
        <v>12</v>
      </c>
      <c r="AA520" s="90">
        <f>('LEDGER LOAD INPUT'!E555)*-1</f>
        <v>0</v>
      </c>
      <c r="AB520" s="108">
        <f t="shared" si="42"/>
        <v>0</v>
      </c>
      <c r="AC520" s="112">
        <f t="shared" si="43"/>
        <v>0</v>
      </c>
    </row>
    <row r="521" spans="1:29">
      <c r="A521" s="89" t="s">
        <v>32</v>
      </c>
      <c r="B521" s="89" t="s">
        <v>32</v>
      </c>
      <c r="C521" s="89" t="s">
        <v>33</v>
      </c>
      <c r="D521" s="89" t="s">
        <v>33</v>
      </c>
      <c r="E521" s="89">
        <v>311000</v>
      </c>
      <c r="F521" s="89"/>
      <c r="G521" s="103" t="e">
        <f t="shared" si="41"/>
        <v>#N/A</v>
      </c>
      <c r="H521" s="89"/>
      <c r="I521" s="89"/>
      <c r="J521" s="89">
        <v>5000</v>
      </c>
      <c r="K521" s="103"/>
      <c r="L521" s="89"/>
      <c r="M521" s="89"/>
      <c r="N521" s="89"/>
      <c r="O521" s="89"/>
      <c r="P521" s="89"/>
      <c r="Q521" s="89"/>
      <c r="R521" s="89"/>
      <c r="S521" s="89"/>
      <c r="T521" s="103" t="e">
        <f t="shared" si="39"/>
        <v>#N/A</v>
      </c>
      <c r="U521" s="89"/>
      <c r="V521" s="103"/>
      <c r="W521" s="89" t="s">
        <v>37</v>
      </c>
      <c r="X521" s="89"/>
      <c r="Y521" s="103">
        <f t="shared" si="40"/>
        <v>0</v>
      </c>
      <c r="Z521" s="105">
        <v>12</v>
      </c>
      <c r="AA521" s="90">
        <f>('LEDGER LOAD INPUT'!E557)*-1</f>
        <v>0</v>
      </c>
      <c r="AB521" s="108">
        <f t="shared" si="42"/>
        <v>0</v>
      </c>
      <c r="AC521" s="112">
        <f t="shared" si="43"/>
        <v>0</v>
      </c>
    </row>
    <row r="522" spans="1:29">
      <c r="A522" s="89" t="s">
        <v>32</v>
      </c>
      <c r="B522" s="89" t="s">
        <v>32</v>
      </c>
      <c r="C522" s="89" t="s">
        <v>33</v>
      </c>
      <c r="D522" s="89" t="s">
        <v>33</v>
      </c>
      <c r="E522" s="89">
        <v>312000</v>
      </c>
      <c r="F522" s="89"/>
      <c r="G522" s="103" t="e">
        <f t="shared" si="41"/>
        <v>#N/A</v>
      </c>
      <c r="H522" s="89"/>
      <c r="I522" s="89"/>
      <c r="J522" s="89">
        <v>5000</v>
      </c>
      <c r="K522" s="103"/>
      <c r="L522" s="89"/>
      <c r="M522" s="89"/>
      <c r="N522" s="89"/>
      <c r="O522" s="89"/>
      <c r="P522" s="89"/>
      <c r="Q522" s="89"/>
      <c r="R522" s="89"/>
      <c r="S522" s="89"/>
      <c r="T522" s="103" t="e">
        <f t="shared" ref="T522:T585" si="46">$T$6</f>
        <v>#N/A</v>
      </c>
      <c r="U522" s="89"/>
      <c r="V522" s="103"/>
      <c r="W522" s="89" t="s">
        <v>37</v>
      </c>
      <c r="X522" s="89"/>
      <c r="Y522" s="103">
        <f t="shared" ref="Y522:Y585" si="47">$Y$6</f>
        <v>0</v>
      </c>
      <c r="Z522" s="105">
        <v>12</v>
      </c>
      <c r="AA522" s="90">
        <f>('LEDGER LOAD INPUT'!E558)*-1</f>
        <v>0</v>
      </c>
      <c r="AB522" s="108">
        <f t="shared" si="42"/>
        <v>0</v>
      </c>
      <c r="AC522" s="112">
        <f t="shared" si="43"/>
        <v>0</v>
      </c>
    </row>
    <row r="523" spans="1:29">
      <c r="A523" s="89" t="s">
        <v>32</v>
      </c>
      <c r="B523" s="89" t="s">
        <v>32</v>
      </c>
      <c r="C523" s="89" t="s">
        <v>33</v>
      </c>
      <c r="D523" s="89" t="s">
        <v>33</v>
      </c>
      <c r="E523" s="89">
        <v>313000</v>
      </c>
      <c r="F523" s="89"/>
      <c r="G523" s="103" t="e">
        <f t="shared" ref="G523:G586" si="48">$G$6</f>
        <v>#N/A</v>
      </c>
      <c r="H523" s="89"/>
      <c r="I523" s="89"/>
      <c r="J523" s="89">
        <v>5000</v>
      </c>
      <c r="K523" s="103"/>
      <c r="L523" s="89"/>
      <c r="M523" s="89"/>
      <c r="N523" s="89"/>
      <c r="O523" s="89"/>
      <c r="P523" s="89"/>
      <c r="Q523" s="89"/>
      <c r="R523" s="89"/>
      <c r="S523" s="89"/>
      <c r="T523" s="103" t="e">
        <f t="shared" si="46"/>
        <v>#N/A</v>
      </c>
      <c r="U523" s="89"/>
      <c r="V523" s="103"/>
      <c r="W523" s="89" t="s">
        <v>37</v>
      </c>
      <c r="X523" s="89"/>
      <c r="Y523" s="103">
        <f t="shared" si="47"/>
        <v>0</v>
      </c>
      <c r="Z523" s="105">
        <v>12</v>
      </c>
      <c r="AA523" s="90">
        <f>('LEDGER LOAD INPUT'!E559)*-1</f>
        <v>0</v>
      </c>
      <c r="AB523" s="108">
        <f t="shared" si="42"/>
        <v>0</v>
      </c>
      <c r="AC523" s="112">
        <f t="shared" si="43"/>
        <v>0</v>
      </c>
    </row>
    <row r="524" spans="1:29">
      <c r="A524" s="89" t="s">
        <v>32</v>
      </c>
      <c r="B524" s="89" t="s">
        <v>32</v>
      </c>
      <c r="C524" s="89" t="s">
        <v>33</v>
      </c>
      <c r="D524" s="89" t="s">
        <v>33</v>
      </c>
      <c r="E524" s="89">
        <v>314000</v>
      </c>
      <c r="F524" s="89"/>
      <c r="G524" s="103" t="e">
        <f t="shared" si="48"/>
        <v>#N/A</v>
      </c>
      <c r="H524" s="89"/>
      <c r="I524" s="89"/>
      <c r="J524" s="89">
        <v>5000</v>
      </c>
      <c r="K524" s="103"/>
      <c r="L524" s="89"/>
      <c r="M524" s="89"/>
      <c r="N524" s="89"/>
      <c r="O524" s="89"/>
      <c r="P524" s="89"/>
      <c r="Q524" s="89"/>
      <c r="R524" s="89"/>
      <c r="S524" s="89"/>
      <c r="T524" s="103" t="e">
        <f t="shared" si="46"/>
        <v>#N/A</v>
      </c>
      <c r="U524" s="89"/>
      <c r="V524" s="103"/>
      <c r="W524" s="89" t="s">
        <v>37</v>
      </c>
      <c r="X524" s="89"/>
      <c r="Y524" s="103">
        <f t="shared" si="47"/>
        <v>0</v>
      </c>
      <c r="Z524" s="105">
        <v>12</v>
      </c>
      <c r="AA524" s="90">
        <f>('LEDGER LOAD INPUT'!E560)*-1</f>
        <v>0</v>
      </c>
      <c r="AB524" s="108">
        <f t="shared" si="42"/>
        <v>0</v>
      </c>
      <c r="AC524" s="112">
        <f t="shared" si="43"/>
        <v>0</v>
      </c>
    </row>
    <row r="525" spans="1:29">
      <c r="A525" s="89" t="s">
        <v>32</v>
      </c>
      <c r="B525" s="89" t="s">
        <v>32</v>
      </c>
      <c r="C525" s="89" t="s">
        <v>33</v>
      </c>
      <c r="D525" s="89" t="s">
        <v>33</v>
      </c>
      <c r="E525" s="89">
        <v>315000</v>
      </c>
      <c r="F525" s="89"/>
      <c r="G525" s="103" t="e">
        <f t="shared" si="48"/>
        <v>#N/A</v>
      </c>
      <c r="H525" s="89"/>
      <c r="I525" s="89"/>
      <c r="J525" s="89">
        <v>5000</v>
      </c>
      <c r="K525" s="103"/>
      <c r="L525" s="89"/>
      <c r="M525" s="89"/>
      <c r="N525" s="89"/>
      <c r="O525" s="89"/>
      <c r="P525" s="89"/>
      <c r="Q525" s="89"/>
      <c r="R525" s="89"/>
      <c r="S525" s="89"/>
      <c r="T525" s="103" t="e">
        <f t="shared" si="46"/>
        <v>#N/A</v>
      </c>
      <c r="U525" s="89"/>
      <c r="V525" s="103"/>
      <c r="W525" s="89" t="s">
        <v>37</v>
      </c>
      <c r="X525" s="89"/>
      <c r="Y525" s="103">
        <f t="shared" si="47"/>
        <v>0</v>
      </c>
      <c r="Z525" s="105">
        <v>12</v>
      </c>
      <c r="AA525" s="90">
        <f>('LEDGER LOAD INPUT'!E561)*-1</f>
        <v>0</v>
      </c>
      <c r="AB525" s="108">
        <f t="shared" si="42"/>
        <v>0</v>
      </c>
      <c r="AC525" s="112">
        <f t="shared" si="43"/>
        <v>0</v>
      </c>
    </row>
    <row r="526" spans="1:29">
      <c r="A526" s="89" t="s">
        <v>32</v>
      </c>
      <c r="B526" s="89" t="s">
        <v>32</v>
      </c>
      <c r="C526" s="89" t="s">
        <v>33</v>
      </c>
      <c r="D526" s="89" t="s">
        <v>33</v>
      </c>
      <c r="E526" s="89">
        <v>316000</v>
      </c>
      <c r="F526" s="89"/>
      <c r="G526" s="103" t="e">
        <f t="shared" si="48"/>
        <v>#N/A</v>
      </c>
      <c r="H526" s="89"/>
      <c r="I526" s="89"/>
      <c r="J526" s="89">
        <v>5000</v>
      </c>
      <c r="K526" s="103"/>
      <c r="L526" s="89"/>
      <c r="M526" s="89"/>
      <c r="N526" s="89"/>
      <c r="O526" s="89"/>
      <c r="P526" s="89"/>
      <c r="Q526" s="89"/>
      <c r="R526" s="89"/>
      <c r="S526" s="89"/>
      <c r="T526" s="103" t="e">
        <f t="shared" si="46"/>
        <v>#N/A</v>
      </c>
      <c r="U526" s="89"/>
      <c r="V526" s="103"/>
      <c r="W526" s="89" t="s">
        <v>37</v>
      </c>
      <c r="X526" s="89"/>
      <c r="Y526" s="103">
        <f t="shared" si="47"/>
        <v>0</v>
      </c>
      <c r="Z526" s="105">
        <v>12</v>
      </c>
      <c r="AA526" s="90">
        <f>('LEDGER LOAD INPUT'!E562)*-1</f>
        <v>0</v>
      </c>
      <c r="AB526" s="108">
        <f t="shared" si="42"/>
        <v>0</v>
      </c>
      <c r="AC526" s="112">
        <f t="shared" si="43"/>
        <v>0</v>
      </c>
    </row>
    <row r="527" spans="1:29">
      <c r="A527" s="89" t="s">
        <v>32</v>
      </c>
      <c r="B527" s="89" t="s">
        <v>32</v>
      </c>
      <c r="C527" s="89" t="s">
        <v>33</v>
      </c>
      <c r="D527" s="89" t="s">
        <v>33</v>
      </c>
      <c r="E527" s="89">
        <v>321000</v>
      </c>
      <c r="F527" s="89"/>
      <c r="G527" s="103" t="e">
        <f t="shared" si="48"/>
        <v>#N/A</v>
      </c>
      <c r="H527" s="89"/>
      <c r="I527" s="89"/>
      <c r="J527" s="89">
        <v>5000</v>
      </c>
      <c r="K527" s="103"/>
      <c r="L527" s="89"/>
      <c r="M527" s="89"/>
      <c r="N527" s="89"/>
      <c r="O527" s="89"/>
      <c r="P527" s="89"/>
      <c r="Q527" s="89"/>
      <c r="R527" s="89"/>
      <c r="S527" s="89"/>
      <c r="T527" s="103" t="e">
        <f t="shared" si="46"/>
        <v>#N/A</v>
      </c>
      <c r="U527" s="89"/>
      <c r="V527" s="103"/>
      <c r="W527" s="89" t="s">
        <v>37</v>
      </c>
      <c r="X527" s="89"/>
      <c r="Y527" s="103">
        <f t="shared" si="47"/>
        <v>0</v>
      </c>
      <c r="Z527" s="105">
        <v>12</v>
      </c>
      <c r="AA527" s="90">
        <f>('LEDGER LOAD INPUT'!E563)*-1</f>
        <v>0</v>
      </c>
      <c r="AB527" s="108">
        <f t="shared" si="42"/>
        <v>0</v>
      </c>
      <c r="AC527" s="112">
        <f t="shared" si="43"/>
        <v>0</v>
      </c>
    </row>
    <row r="528" spans="1:29">
      <c r="A528" s="89" t="s">
        <v>32</v>
      </c>
      <c r="B528" s="89" t="s">
        <v>32</v>
      </c>
      <c r="C528" s="89" t="s">
        <v>33</v>
      </c>
      <c r="D528" s="89" t="s">
        <v>33</v>
      </c>
      <c r="E528" s="89">
        <v>322000</v>
      </c>
      <c r="F528" s="89"/>
      <c r="G528" s="103" t="e">
        <f t="shared" si="48"/>
        <v>#N/A</v>
      </c>
      <c r="H528" s="89"/>
      <c r="I528" s="89"/>
      <c r="J528" s="89">
        <v>5000</v>
      </c>
      <c r="K528" s="103"/>
      <c r="L528" s="89"/>
      <c r="M528" s="89"/>
      <c r="N528" s="89"/>
      <c r="O528" s="89"/>
      <c r="P528" s="89"/>
      <c r="Q528" s="89"/>
      <c r="R528" s="89"/>
      <c r="S528" s="89"/>
      <c r="T528" s="103" t="e">
        <f t="shared" si="46"/>
        <v>#N/A</v>
      </c>
      <c r="U528" s="89"/>
      <c r="V528" s="103"/>
      <c r="W528" s="89" t="s">
        <v>37</v>
      </c>
      <c r="X528" s="89"/>
      <c r="Y528" s="103">
        <f t="shared" si="47"/>
        <v>0</v>
      </c>
      <c r="Z528" s="105">
        <v>12</v>
      </c>
      <c r="AA528" s="90">
        <f>('LEDGER LOAD INPUT'!E564)*-1</f>
        <v>0</v>
      </c>
      <c r="AB528" s="108">
        <f t="shared" si="42"/>
        <v>0</v>
      </c>
      <c r="AC528" s="112">
        <f t="shared" ref="AC528" si="49">AA528</f>
        <v>0</v>
      </c>
    </row>
    <row r="529" spans="1:29">
      <c r="A529" s="89" t="s">
        <v>32</v>
      </c>
      <c r="B529" s="89" t="s">
        <v>32</v>
      </c>
      <c r="C529" s="89" t="s">
        <v>33</v>
      </c>
      <c r="D529" s="89" t="s">
        <v>33</v>
      </c>
      <c r="E529" s="89">
        <v>323000</v>
      </c>
      <c r="F529" s="89"/>
      <c r="G529" s="103" t="e">
        <f t="shared" si="48"/>
        <v>#N/A</v>
      </c>
      <c r="H529" s="89"/>
      <c r="I529" s="89"/>
      <c r="J529" s="89">
        <v>5000</v>
      </c>
      <c r="K529" s="103"/>
      <c r="L529" s="89"/>
      <c r="M529" s="89"/>
      <c r="N529" s="89"/>
      <c r="O529" s="89"/>
      <c r="P529" s="89"/>
      <c r="Q529" s="89"/>
      <c r="R529" s="89"/>
      <c r="S529" s="89"/>
      <c r="T529" s="103" t="e">
        <f t="shared" si="46"/>
        <v>#N/A</v>
      </c>
      <c r="U529" s="89"/>
      <c r="V529" s="103"/>
      <c r="W529" s="89" t="s">
        <v>37</v>
      </c>
      <c r="X529" s="89"/>
      <c r="Y529" s="103">
        <f t="shared" si="47"/>
        <v>0</v>
      </c>
      <c r="Z529" s="105">
        <v>12</v>
      </c>
      <c r="AA529" s="90">
        <f>('LEDGER LOAD INPUT'!E565)*-1</f>
        <v>0</v>
      </c>
      <c r="AB529" s="108">
        <f t="shared" si="42"/>
        <v>0</v>
      </c>
      <c r="AC529" s="112">
        <f t="shared" si="43"/>
        <v>0</v>
      </c>
    </row>
    <row r="530" spans="1:29">
      <c r="A530" s="89" t="s">
        <v>32</v>
      </c>
      <c r="B530" s="89" t="s">
        <v>32</v>
      </c>
      <c r="C530" s="89" t="s">
        <v>33</v>
      </c>
      <c r="D530" s="89" t="s">
        <v>33</v>
      </c>
      <c r="E530" s="89">
        <v>331000</v>
      </c>
      <c r="F530" s="89"/>
      <c r="G530" s="103" t="e">
        <f t="shared" si="48"/>
        <v>#N/A</v>
      </c>
      <c r="H530" s="89"/>
      <c r="I530" s="89"/>
      <c r="J530" s="89">
        <v>5000</v>
      </c>
      <c r="K530" s="103"/>
      <c r="L530" s="89"/>
      <c r="M530" s="89"/>
      <c r="N530" s="89"/>
      <c r="O530" s="89"/>
      <c r="P530" s="89"/>
      <c r="Q530" s="89"/>
      <c r="R530" s="89"/>
      <c r="S530" s="89"/>
      <c r="T530" s="103" t="e">
        <f t="shared" si="46"/>
        <v>#N/A</v>
      </c>
      <c r="U530" s="89"/>
      <c r="V530" s="103"/>
      <c r="W530" s="89" t="s">
        <v>37</v>
      </c>
      <c r="X530" s="89"/>
      <c r="Y530" s="103">
        <f t="shared" si="47"/>
        <v>0</v>
      </c>
      <c r="Z530" s="105">
        <v>12</v>
      </c>
      <c r="AA530" s="90">
        <f>('LEDGER LOAD INPUT'!E566)*-1</f>
        <v>0</v>
      </c>
      <c r="AB530" s="108">
        <f t="shared" si="42"/>
        <v>0</v>
      </c>
      <c r="AC530" s="112">
        <f t="shared" si="43"/>
        <v>0</v>
      </c>
    </row>
    <row r="531" spans="1:29">
      <c r="A531" s="89" t="s">
        <v>32</v>
      </c>
      <c r="B531" s="89" t="s">
        <v>32</v>
      </c>
      <c r="C531" s="89" t="s">
        <v>33</v>
      </c>
      <c r="D531" s="89" t="s">
        <v>33</v>
      </c>
      <c r="E531" s="89">
        <v>332000</v>
      </c>
      <c r="F531" s="89"/>
      <c r="G531" s="103" t="e">
        <f t="shared" si="48"/>
        <v>#N/A</v>
      </c>
      <c r="H531" s="89"/>
      <c r="I531" s="89"/>
      <c r="J531" s="89">
        <v>5000</v>
      </c>
      <c r="K531" s="103"/>
      <c r="L531" s="89"/>
      <c r="M531" s="89"/>
      <c r="N531" s="89"/>
      <c r="O531" s="89"/>
      <c r="P531" s="89"/>
      <c r="Q531" s="89"/>
      <c r="R531" s="89"/>
      <c r="S531" s="89"/>
      <c r="T531" s="103" t="e">
        <f t="shared" si="46"/>
        <v>#N/A</v>
      </c>
      <c r="U531" s="89"/>
      <c r="V531" s="103"/>
      <c r="W531" s="89" t="s">
        <v>37</v>
      </c>
      <c r="X531" s="89"/>
      <c r="Y531" s="103">
        <f t="shared" si="47"/>
        <v>0</v>
      </c>
      <c r="Z531" s="105">
        <v>12</v>
      </c>
      <c r="AA531" s="90">
        <f>('LEDGER LOAD INPUT'!E567)*-1</f>
        <v>0</v>
      </c>
      <c r="AB531" s="108">
        <f t="shared" si="42"/>
        <v>0</v>
      </c>
      <c r="AC531" s="112">
        <f t="shared" si="43"/>
        <v>0</v>
      </c>
    </row>
    <row r="532" spans="1:29">
      <c r="A532" s="89" t="s">
        <v>32</v>
      </c>
      <c r="B532" s="89" t="s">
        <v>32</v>
      </c>
      <c r="C532" s="89" t="s">
        <v>33</v>
      </c>
      <c r="D532" s="89" t="s">
        <v>33</v>
      </c>
      <c r="E532" s="89">
        <v>333000</v>
      </c>
      <c r="F532" s="89"/>
      <c r="G532" s="103" t="e">
        <f t="shared" si="48"/>
        <v>#N/A</v>
      </c>
      <c r="H532" s="89"/>
      <c r="I532" s="89"/>
      <c r="J532" s="89">
        <v>5000</v>
      </c>
      <c r="K532" s="103"/>
      <c r="L532" s="89"/>
      <c r="M532" s="89"/>
      <c r="N532" s="89"/>
      <c r="O532" s="89"/>
      <c r="P532" s="89"/>
      <c r="Q532" s="89"/>
      <c r="R532" s="89"/>
      <c r="S532" s="89"/>
      <c r="T532" s="103" t="e">
        <f t="shared" si="46"/>
        <v>#N/A</v>
      </c>
      <c r="U532" s="89"/>
      <c r="V532" s="103"/>
      <c r="W532" s="89" t="s">
        <v>37</v>
      </c>
      <c r="X532" s="89"/>
      <c r="Y532" s="103">
        <f t="shared" si="47"/>
        <v>0</v>
      </c>
      <c r="Z532" s="105">
        <v>12</v>
      </c>
      <c r="AA532" s="90">
        <f>('LEDGER LOAD INPUT'!E568)*-1</f>
        <v>0</v>
      </c>
      <c r="AB532" s="108">
        <f t="shared" si="42"/>
        <v>0</v>
      </c>
      <c r="AC532" s="112">
        <f t="shared" si="43"/>
        <v>0</v>
      </c>
    </row>
    <row r="533" spans="1:29">
      <c r="A533" s="89" t="s">
        <v>32</v>
      </c>
      <c r="B533" s="89" t="s">
        <v>32</v>
      </c>
      <c r="C533" s="89" t="s">
        <v>33</v>
      </c>
      <c r="D533" s="89" t="s">
        <v>33</v>
      </c>
      <c r="E533" s="89">
        <v>334000</v>
      </c>
      <c r="F533" s="89"/>
      <c r="G533" s="103" t="e">
        <f t="shared" si="48"/>
        <v>#N/A</v>
      </c>
      <c r="H533" s="89"/>
      <c r="I533" s="89"/>
      <c r="J533" s="89">
        <v>5000</v>
      </c>
      <c r="K533" s="103"/>
      <c r="L533" s="89"/>
      <c r="M533" s="89"/>
      <c r="N533" s="89"/>
      <c r="O533" s="89"/>
      <c r="P533" s="89"/>
      <c r="Q533" s="89"/>
      <c r="R533" s="89"/>
      <c r="S533" s="89"/>
      <c r="T533" s="103" t="e">
        <f t="shared" si="46"/>
        <v>#N/A</v>
      </c>
      <c r="U533" s="89"/>
      <c r="V533" s="103"/>
      <c r="W533" s="89" t="s">
        <v>37</v>
      </c>
      <c r="X533" s="89"/>
      <c r="Y533" s="103">
        <f t="shared" si="47"/>
        <v>0</v>
      </c>
      <c r="Z533" s="105">
        <v>12</v>
      </c>
      <c r="AA533" s="90">
        <f>('LEDGER LOAD INPUT'!E569)*-1</f>
        <v>0</v>
      </c>
      <c r="AB533" s="108">
        <f t="shared" si="42"/>
        <v>0</v>
      </c>
      <c r="AC533" s="112">
        <f t="shared" si="43"/>
        <v>0</v>
      </c>
    </row>
    <row r="534" spans="1:29">
      <c r="A534" s="89" t="s">
        <v>32</v>
      </c>
      <c r="B534" s="89" t="s">
        <v>32</v>
      </c>
      <c r="C534" s="89" t="s">
        <v>33</v>
      </c>
      <c r="D534" s="89" t="s">
        <v>33</v>
      </c>
      <c r="E534" s="89">
        <v>335000</v>
      </c>
      <c r="F534" s="89"/>
      <c r="G534" s="103" t="e">
        <f t="shared" si="48"/>
        <v>#N/A</v>
      </c>
      <c r="H534" s="89"/>
      <c r="I534" s="89"/>
      <c r="J534" s="89">
        <v>5000</v>
      </c>
      <c r="K534" s="103"/>
      <c r="L534" s="89"/>
      <c r="M534" s="89"/>
      <c r="N534" s="89"/>
      <c r="O534" s="89"/>
      <c r="P534" s="89"/>
      <c r="Q534" s="89"/>
      <c r="R534" s="89"/>
      <c r="S534" s="89"/>
      <c r="T534" s="103" t="e">
        <f t="shared" si="46"/>
        <v>#N/A</v>
      </c>
      <c r="U534" s="89"/>
      <c r="V534" s="103"/>
      <c r="W534" s="89" t="s">
        <v>37</v>
      </c>
      <c r="X534" s="89"/>
      <c r="Y534" s="103">
        <f t="shared" si="47"/>
        <v>0</v>
      </c>
      <c r="Z534" s="105">
        <v>12</v>
      </c>
      <c r="AA534" s="90">
        <f>('LEDGER LOAD INPUT'!E570)*-1</f>
        <v>0</v>
      </c>
      <c r="AB534" s="108">
        <f t="shared" si="42"/>
        <v>0</v>
      </c>
      <c r="AC534" s="112">
        <f t="shared" si="43"/>
        <v>0</v>
      </c>
    </row>
    <row r="535" spans="1:29">
      <c r="A535" s="89" t="s">
        <v>32</v>
      </c>
      <c r="B535" s="89" t="s">
        <v>32</v>
      </c>
      <c r="C535" s="89" t="s">
        <v>33</v>
      </c>
      <c r="D535" s="89" t="s">
        <v>33</v>
      </c>
      <c r="E535" s="89">
        <v>336000</v>
      </c>
      <c r="F535" s="89"/>
      <c r="G535" s="103" t="e">
        <f t="shared" si="48"/>
        <v>#N/A</v>
      </c>
      <c r="H535" s="89"/>
      <c r="I535" s="89"/>
      <c r="J535" s="89">
        <v>5000</v>
      </c>
      <c r="K535" s="103"/>
      <c r="L535" s="89"/>
      <c r="M535" s="89"/>
      <c r="N535" s="89"/>
      <c r="O535" s="89"/>
      <c r="P535" s="89"/>
      <c r="Q535" s="89"/>
      <c r="R535" s="89"/>
      <c r="S535" s="89"/>
      <c r="T535" s="103" t="e">
        <f t="shared" si="46"/>
        <v>#N/A</v>
      </c>
      <c r="U535" s="89"/>
      <c r="V535" s="103"/>
      <c r="W535" s="89" t="s">
        <v>37</v>
      </c>
      <c r="X535" s="89"/>
      <c r="Y535" s="103">
        <f t="shared" si="47"/>
        <v>0</v>
      </c>
      <c r="Z535" s="105">
        <v>12</v>
      </c>
      <c r="AA535" s="90">
        <f>('LEDGER LOAD INPUT'!E571)*-1</f>
        <v>0</v>
      </c>
      <c r="AB535" s="108">
        <f t="shared" si="42"/>
        <v>0</v>
      </c>
      <c r="AC535" s="112">
        <f t="shared" si="43"/>
        <v>0</v>
      </c>
    </row>
    <row r="536" spans="1:29">
      <c r="A536" s="89" t="s">
        <v>32</v>
      </c>
      <c r="B536" s="89" t="s">
        <v>32</v>
      </c>
      <c r="C536" s="89" t="s">
        <v>33</v>
      </c>
      <c r="D536" s="89" t="s">
        <v>33</v>
      </c>
      <c r="E536" s="89">
        <v>337000</v>
      </c>
      <c r="F536" s="89"/>
      <c r="G536" s="103" t="e">
        <f t="shared" si="48"/>
        <v>#N/A</v>
      </c>
      <c r="H536" s="89"/>
      <c r="I536" s="89"/>
      <c r="J536" s="89">
        <v>5000</v>
      </c>
      <c r="K536" s="103"/>
      <c r="L536" s="89"/>
      <c r="M536" s="89"/>
      <c r="N536" s="89"/>
      <c r="O536" s="89"/>
      <c r="P536" s="89"/>
      <c r="Q536" s="89"/>
      <c r="R536" s="89"/>
      <c r="S536" s="89"/>
      <c r="T536" s="103" t="e">
        <f t="shared" si="46"/>
        <v>#N/A</v>
      </c>
      <c r="U536" s="89"/>
      <c r="V536" s="103"/>
      <c r="W536" s="89" t="s">
        <v>37</v>
      </c>
      <c r="X536" s="89"/>
      <c r="Y536" s="103">
        <f t="shared" si="47"/>
        <v>0</v>
      </c>
      <c r="Z536" s="105">
        <v>12</v>
      </c>
      <c r="AA536" s="90">
        <f>('LEDGER LOAD INPUT'!E572)*-1</f>
        <v>0</v>
      </c>
      <c r="AB536" s="108">
        <f t="shared" si="42"/>
        <v>0</v>
      </c>
      <c r="AC536" s="112">
        <f t="shared" si="43"/>
        <v>0</v>
      </c>
    </row>
    <row r="537" spans="1:29">
      <c r="A537" s="89" t="s">
        <v>32</v>
      </c>
      <c r="B537" s="89" t="s">
        <v>32</v>
      </c>
      <c r="C537" s="89" t="s">
        <v>33</v>
      </c>
      <c r="D537" s="89" t="s">
        <v>33</v>
      </c>
      <c r="E537" s="89">
        <v>338000</v>
      </c>
      <c r="F537" s="89"/>
      <c r="G537" s="103" t="e">
        <f t="shared" si="48"/>
        <v>#N/A</v>
      </c>
      <c r="H537" s="89"/>
      <c r="I537" s="89"/>
      <c r="J537" s="89">
        <v>5000</v>
      </c>
      <c r="K537" s="103"/>
      <c r="L537" s="89"/>
      <c r="M537" s="89"/>
      <c r="N537" s="89"/>
      <c r="O537" s="89"/>
      <c r="P537" s="89"/>
      <c r="Q537" s="89"/>
      <c r="R537" s="89"/>
      <c r="S537" s="89"/>
      <c r="T537" s="103" t="e">
        <f t="shared" si="46"/>
        <v>#N/A</v>
      </c>
      <c r="U537" s="89"/>
      <c r="V537" s="103"/>
      <c r="W537" s="89" t="s">
        <v>37</v>
      </c>
      <c r="X537" s="89"/>
      <c r="Y537" s="103">
        <f t="shared" si="47"/>
        <v>0</v>
      </c>
      <c r="Z537" s="105">
        <v>12</v>
      </c>
      <c r="AA537" s="90">
        <f>('LEDGER LOAD INPUT'!E573)*-1</f>
        <v>0</v>
      </c>
      <c r="AB537" s="108">
        <f t="shared" si="42"/>
        <v>0</v>
      </c>
      <c r="AC537" s="112">
        <f t="shared" si="43"/>
        <v>0</v>
      </c>
    </row>
    <row r="538" spans="1:29">
      <c r="A538" s="89" t="s">
        <v>32</v>
      </c>
      <c r="B538" s="89" t="s">
        <v>32</v>
      </c>
      <c r="C538" s="89" t="s">
        <v>33</v>
      </c>
      <c r="D538" s="89" t="s">
        <v>33</v>
      </c>
      <c r="E538" s="89">
        <v>339000</v>
      </c>
      <c r="F538" s="89"/>
      <c r="G538" s="103" t="e">
        <f t="shared" si="48"/>
        <v>#N/A</v>
      </c>
      <c r="H538" s="89"/>
      <c r="I538" s="89"/>
      <c r="J538" s="89">
        <v>5000</v>
      </c>
      <c r="K538" s="103"/>
      <c r="L538" s="89"/>
      <c r="M538" s="89"/>
      <c r="N538" s="89"/>
      <c r="O538" s="89"/>
      <c r="P538" s="89"/>
      <c r="Q538" s="89"/>
      <c r="R538" s="89"/>
      <c r="S538" s="89"/>
      <c r="T538" s="103" t="e">
        <f t="shared" si="46"/>
        <v>#N/A</v>
      </c>
      <c r="U538" s="89"/>
      <c r="V538" s="103"/>
      <c r="W538" s="89" t="s">
        <v>37</v>
      </c>
      <c r="X538" s="89"/>
      <c r="Y538" s="103">
        <f t="shared" si="47"/>
        <v>0</v>
      </c>
      <c r="Z538" s="105">
        <v>12</v>
      </c>
      <c r="AA538" s="90">
        <f>('LEDGER LOAD INPUT'!E574)*-1</f>
        <v>0</v>
      </c>
      <c r="AB538" s="108">
        <f t="shared" si="42"/>
        <v>0</v>
      </c>
      <c r="AC538" s="112">
        <f t="shared" si="43"/>
        <v>0</v>
      </c>
    </row>
    <row r="539" spans="1:29">
      <c r="A539" s="89" t="s">
        <v>32</v>
      </c>
      <c r="B539" s="89" t="s">
        <v>32</v>
      </c>
      <c r="C539" s="89" t="s">
        <v>33</v>
      </c>
      <c r="D539" s="89" t="s">
        <v>33</v>
      </c>
      <c r="E539" s="89">
        <v>341000</v>
      </c>
      <c r="F539" s="89"/>
      <c r="G539" s="103" t="e">
        <f t="shared" si="48"/>
        <v>#N/A</v>
      </c>
      <c r="H539" s="89"/>
      <c r="I539" s="89"/>
      <c r="J539" s="89">
        <v>5000</v>
      </c>
      <c r="K539" s="103"/>
      <c r="L539" s="89"/>
      <c r="M539" s="89"/>
      <c r="N539" s="89"/>
      <c r="O539" s="89"/>
      <c r="P539" s="89"/>
      <c r="Q539" s="89"/>
      <c r="R539" s="89"/>
      <c r="S539" s="89"/>
      <c r="T539" s="103" t="e">
        <f t="shared" si="46"/>
        <v>#N/A</v>
      </c>
      <c r="U539" s="89"/>
      <c r="V539" s="103"/>
      <c r="W539" s="89" t="s">
        <v>37</v>
      </c>
      <c r="X539" s="89"/>
      <c r="Y539" s="103">
        <f t="shared" si="47"/>
        <v>0</v>
      </c>
      <c r="Z539" s="105">
        <v>12</v>
      </c>
      <c r="AA539" s="90">
        <f>('LEDGER LOAD INPUT'!E575)*-1</f>
        <v>0</v>
      </c>
      <c r="AB539" s="108">
        <f t="shared" si="42"/>
        <v>0</v>
      </c>
      <c r="AC539" s="112">
        <f t="shared" si="43"/>
        <v>0</v>
      </c>
    </row>
    <row r="540" spans="1:29">
      <c r="A540" s="89" t="s">
        <v>32</v>
      </c>
      <c r="B540" s="89" t="s">
        <v>32</v>
      </c>
      <c r="C540" s="89" t="s">
        <v>33</v>
      </c>
      <c r="D540" s="89" t="s">
        <v>33</v>
      </c>
      <c r="E540" s="89">
        <v>342000</v>
      </c>
      <c r="F540" s="89"/>
      <c r="G540" s="103" t="e">
        <f t="shared" si="48"/>
        <v>#N/A</v>
      </c>
      <c r="H540" s="89"/>
      <c r="I540" s="89"/>
      <c r="J540" s="89">
        <v>5000</v>
      </c>
      <c r="K540" s="103"/>
      <c r="L540" s="89"/>
      <c r="M540" s="89"/>
      <c r="N540" s="89"/>
      <c r="O540" s="89"/>
      <c r="P540" s="89"/>
      <c r="Q540" s="89"/>
      <c r="R540" s="89"/>
      <c r="S540" s="89"/>
      <c r="T540" s="103" t="e">
        <f t="shared" si="46"/>
        <v>#N/A</v>
      </c>
      <c r="U540" s="89"/>
      <c r="V540" s="103"/>
      <c r="W540" s="89" t="s">
        <v>37</v>
      </c>
      <c r="X540" s="89"/>
      <c r="Y540" s="103">
        <f t="shared" si="47"/>
        <v>0</v>
      </c>
      <c r="Z540" s="105">
        <v>12</v>
      </c>
      <c r="AA540" s="90">
        <f>('LEDGER LOAD INPUT'!E576)*-1</f>
        <v>0</v>
      </c>
      <c r="AB540" s="108">
        <f t="shared" si="42"/>
        <v>0</v>
      </c>
      <c r="AC540" s="112">
        <f t="shared" si="43"/>
        <v>0</v>
      </c>
    </row>
    <row r="541" spans="1:29">
      <c r="A541" s="89" t="s">
        <v>32</v>
      </c>
      <c r="B541" s="89" t="s">
        <v>32</v>
      </c>
      <c r="C541" s="89" t="s">
        <v>33</v>
      </c>
      <c r="D541" s="89" t="s">
        <v>33</v>
      </c>
      <c r="E541" s="89">
        <v>343000</v>
      </c>
      <c r="F541" s="89"/>
      <c r="G541" s="103" t="e">
        <f t="shared" si="48"/>
        <v>#N/A</v>
      </c>
      <c r="H541" s="89"/>
      <c r="I541" s="89"/>
      <c r="J541" s="89">
        <v>5000</v>
      </c>
      <c r="K541" s="103"/>
      <c r="L541" s="89"/>
      <c r="M541" s="89"/>
      <c r="N541" s="89"/>
      <c r="O541" s="89"/>
      <c r="P541" s="89"/>
      <c r="Q541" s="89"/>
      <c r="R541" s="89"/>
      <c r="S541" s="89"/>
      <c r="T541" s="103" t="e">
        <f t="shared" si="46"/>
        <v>#N/A</v>
      </c>
      <c r="U541" s="89"/>
      <c r="V541" s="103"/>
      <c r="W541" s="89" t="s">
        <v>37</v>
      </c>
      <c r="X541" s="89"/>
      <c r="Y541" s="103">
        <f t="shared" si="47"/>
        <v>0</v>
      </c>
      <c r="Z541" s="105">
        <v>12</v>
      </c>
      <c r="AA541" s="90">
        <f>('LEDGER LOAD INPUT'!E577)*-1</f>
        <v>0</v>
      </c>
      <c r="AB541" s="108">
        <f t="shared" si="42"/>
        <v>0</v>
      </c>
      <c r="AC541" s="112">
        <f t="shared" si="43"/>
        <v>0</v>
      </c>
    </row>
    <row r="542" spans="1:29">
      <c r="A542" s="89" t="s">
        <v>32</v>
      </c>
      <c r="B542" s="89" t="s">
        <v>32</v>
      </c>
      <c r="C542" s="89" t="s">
        <v>33</v>
      </c>
      <c r="D542" s="89" t="s">
        <v>33</v>
      </c>
      <c r="E542" s="89">
        <v>344000</v>
      </c>
      <c r="F542" s="89"/>
      <c r="G542" s="103" t="e">
        <f t="shared" si="48"/>
        <v>#N/A</v>
      </c>
      <c r="H542" s="89"/>
      <c r="I542" s="89"/>
      <c r="J542" s="89">
        <v>5000</v>
      </c>
      <c r="K542" s="103"/>
      <c r="L542" s="89"/>
      <c r="M542" s="89"/>
      <c r="N542" s="89"/>
      <c r="O542" s="89"/>
      <c r="P542" s="89"/>
      <c r="Q542" s="89"/>
      <c r="R542" s="89"/>
      <c r="S542" s="89"/>
      <c r="T542" s="103" t="e">
        <f t="shared" si="46"/>
        <v>#N/A</v>
      </c>
      <c r="U542" s="89"/>
      <c r="V542" s="103"/>
      <c r="W542" s="89" t="s">
        <v>37</v>
      </c>
      <c r="X542" s="89"/>
      <c r="Y542" s="103">
        <f t="shared" si="47"/>
        <v>0</v>
      </c>
      <c r="Z542" s="105">
        <v>12</v>
      </c>
      <c r="AA542" s="90">
        <f>('LEDGER LOAD INPUT'!E578)*-1</f>
        <v>0</v>
      </c>
      <c r="AB542" s="108">
        <f t="shared" si="42"/>
        <v>0</v>
      </c>
      <c r="AC542" s="112">
        <f t="shared" si="43"/>
        <v>0</v>
      </c>
    </row>
    <row r="543" spans="1:29">
      <c r="A543" s="89" t="s">
        <v>32</v>
      </c>
      <c r="B543" s="89" t="s">
        <v>32</v>
      </c>
      <c r="C543" s="89" t="s">
        <v>33</v>
      </c>
      <c r="D543" s="89" t="s">
        <v>33</v>
      </c>
      <c r="E543" s="89">
        <v>345000</v>
      </c>
      <c r="F543" s="89"/>
      <c r="G543" s="103" t="e">
        <f t="shared" si="48"/>
        <v>#N/A</v>
      </c>
      <c r="H543" s="89"/>
      <c r="I543" s="89"/>
      <c r="J543" s="89">
        <v>5000</v>
      </c>
      <c r="K543" s="103"/>
      <c r="L543" s="89"/>
      <c r="M543" s="89"/>
      <c r="N543" s="89"/>
      <c r="O543" s="89"/>
      <c r="P543" s="89"/>
      <c r="Q543" s="89"/>
      <c r="R543" s="89"/>
      <c r="S543" s="89"/>
      <c r="T543" s="103" t="e">
        <f t="shared" si="46"/>
        <v>#N/A</v>
      </c>
      <c r="U543" s="89"/>
      <c r="V543" s="103"/>
      <c r="W543" s="89" t="s">
        <v>37</v>
      </c>
      <c r="X543" s="89"/>
      <c r="Y543" s="103">
        <f t="shared" si="47"/>
        <v>0</v>
      </c>
      <c r="Z543" s="105">
        <v>12</v>
      </c>
      <c r="AA543" s="90">
        <f>('LEDGER LOAD INPUT'!E579)*-1</f>
        <v>0</v>
      </c>
      <c r="AB543" s="108">
        <f t="shared" si="42"/>
        <v>0</v>
      </c>
      <c r="AC543" s="112">
        <f t="shared" si="43"/>
        <v>0</v>
      </c>
    </row>
    <row r="544" spans="1:29">
      <c r="A544" s="89" t="s">
        <v>32</v>
      </c>
      <c r="B544" s="89" t="s">
        <v>32</v>
      </c>
      <c r="C544" s="89" t="s">
        <v>33</v>
      </c>
      <c r="D544" s="89" t="s">
        <v>33</v>
      </c>
      <c r="E544" s="89">
        <v>346000</v>
      </c>
      <c r="F544" s="89"/>
      <c r="G544" s="103" t="e">
        <f t="shared" si="48"/>
        <v>#N/A</v>
      </c>
      <c r="H544" s="89"/>
      <c r="I544" s="89"/>
      <c r="J544" s="89">
        <v>5000</v>
      </c>
      <c r="K544" s="103"/>
      <c r="L544" s="89"/>
      <c r="M544" s="89"/>
      <c r="N544" s="89"/>
      <c r="O544" s="89"/>
      <c r="P544" s="89"/>
      <c r="Q544" s="89"/>
      <c r="R544" s="89"/>
      <c r="S544" s="89"/>
      <c r="T544" s="103" t="e">
        <f t="shared" si="46"/>
        <v>#N/A</v>
      </c>
      <c r="U544" s="89"/>
      <c r="V544" s="103"/>
      <c r="W544" s="89" t="s">
        <v>37</v>
      </c>
      <c r="X544" s="89"/>
      <c r="Y544" s="103">
        <f t="shared" si="47"/>
        <v>0</v>
      </c>
      <c r="Z544" s="105">
        <v>12</v>
      </c>
      <c r="AA544" s="90">
        <f>('LEDGER LOAD INPUT'!E580)*-1</f>
        <v>0</v>
      </c>
      <c r="AB544" s="108">
        <f t="shared" si="42"/>
        <v>0</v>
      </c>
      <c r="AC544" s="112">
        <f t="shared" si="43"/>
        <v>0</v>
      </c>
    </row>
    <row r="545" spans="1:29">
      <c r="A545" s="89" t="s">
        <v>32</v>
      </c>
      <c r="B545" s="89" t="s">
        <v>32</v>
      </c>
      <c r="C545" s="89" t="s">
        <v>33</v>
      </c>
      <c r="D545" s="89" t="s">
        <v>33</v>
      </c>
      <c r="E545" s="89">
        <v>351000</v>
      </c>
      <c r="F545" s="89"/>
      <c r="G545" s="103" t="e">
        <f t="shared" si="48"/>
        <v>#N/A</v>
      </c>
      <c r="H545" s="89"/>
      <c r="I545" s="89"/>
      <c r="J545" s="89">
        <v>5000</v>
      </c>
      <c r="K545" s="103"/>
      <c r="L545" s="89"/>
      <c r="M545" s="89"/>
      <c r="N545" s="89"/>
      <c r="O545" s="89"/>
      <c r="P545" s="89"/>
      <c r="Q545" s="89"/>
      <c r="R545" s="89"/>
      <c r="S545" s="89"/>
      <c r="T545" s="103" t="e">
        <f t="shared" si="46"/>
        <v>#N/A</v>
      </c>
      <c r="U545" s="89"/>
      <c r="V545" s="103"/>
      <c r="W545" s="89" t="s">
        <v>37</v>
      </c>
      <c r="X545" s="89"/>
      <c r="Y545" s="103">
        <f t="shared" si="47"/>
        <v>0</v>
      </c>
      <c r="Z545" s="105">
        <v>12</v>
      </c>
      <c r="AA545" s="90">
        <f>('LEDGER LOAD INPUT'!E581)*-1</f>
        <v>0</v>
      </c>
      <c r="AB545" s="108">
        <f t="shared" si="42"/>
        <v>0</v>
      </c>
      <c r="AC545" s="112">
        <f t="shared" si="43"/>
        <v>0</v>
      </c>
    </row>
    <row r="546" spans="1:29">
      <c r="A546" s="89" t="s">
        <v>32</v>
      </c>
      <c r="B546" s="89" t="s">
        <v>32</v>
      </c>
      <c r="C546" s="89" t="s">
        <v>33</v>
      </c>
      <c r="D546" s="89" t="s">
        <v>33</v>
      </c>
      <c r="E546" s="89">
        <v>361000</v>
      </c>
      <c r="F546" s="89"/>
      <c r="G546" s="103" t="e">
        <f t="shared" si="48"/>
        <v>#N/A</v>
      </c>
      <c r="H546" s="89"/>
      <c r="I546" s="89"/>
      <c r="J546" s="89">
        <v>5000</v>
      </c>
      <c r="K546" s="103"/>
      <c r="L546" s="89"/>
      <c r="M546" s="89"/>
      <c r="N546" s="89"/>
      <c r="O546" s="89"/>
      <c r="P546" s="89"/>
      <c r="Q546" s="89"/>
      <c r="R546" s="89"/>
      <c r="S546" s="89"/>
      <c r="T546" s="103" t="e">
        <f t="shared" si="46"/>
        <v>#N/A</v>
      </c>
      <c r="U546" s="89"/>
      <c r="V546" s="103"/>
      <c r="W546" s="89" t="s">
        <v>37</v>
      </c>
      <c r="X546" s="89"/>
      <c r="Y546" s="103">
        <f t="shared" si="47"/>
        <v>0</v>
      </c>
      <c r="Z546" s="105">
        <v>12</v>
      </c>
      <c r="AA546" s="90">
        <f>('LEDGER LOAD INPUT'!E582)*-1</f>
        <v>0</v>
      </c>
      <c r="AB546" s="108">
        <f t="shared" si="42"/>
        <v>0</v>
      </c>
      <c r="AC546" s="112">
        <f t="shared" si="43"/>
        <v>0</v>
      </c>
    </row>
    <row r="547" spans="1:29">
      <c r="A547" s="89" t="s">
        <v>32</v>
      </c>
      <c r="B547" s="89" t="s">
        <v>32</v>
      </c>
      <c r="C547" s="89" t="s">
        <v>33</v>
      </c>
      <c r="D547" s="89" t="s">
        <v>33</v>
      </c>
      <c r="E547" s="89">
        <v>362000</v>
      </c>
      <c r="F547" s="89"/>
      <c r="G547" s="103" t="e">
        <f t="shared" si="48"/>
        <v>#N/A</v>
      </c>
      <c r="H547" s="89"/>
      <c r="I547" s="89"/>
      <c r="J547" s="89">
        <v>5000</v>
      </c>
      <c r="K547" s="103"/>
      <c r="L547" s="89"/>
      <c r="M547" s="89"/>
      <c r="N547" s="89"/>
      <c r="O547" s="89"/>
      <c r="P547" s="89"/>
      <c r="Q547" s="89"/>
      <c r="R547" s="89"/>
      <c r="S547" s="89"/>
      <c r="T547" s="103" t="e">
        <f t="shared" si="46"/>
        <v>#N/A</v>
      </c>
      <c r="U547" s="89"/>
      <c r="V547" s="103"/>
      <c r="W547" s="89" t="s">
        <v>37</v>
      </c>
      <c r="X547" s="89"/>
      <c r="Y547" s="103">
        <f t="shared" si="47"/>
        <v>0</v>
      </c>
      <c r="Z547" s="105">
        <v>12</v>
      </c>
      <c r="AA547" s="90">
        <f>('LEDGER LOAD INPUT'!E583)*-1</f>
        <v>0</v>
      </c>
      <c r="AB547" s="108">
        <f t="shared" si="42"/>
        <v>0</v>
      </c>
      <c r="AC547" s="112">
        <f t="shared" si="43"/>
        <v>0</v>
      </c>
    </row>
    <row r="548" spans="1:29">
      <c r="A548" s="89" t="s">
        <v>32</v>
      </c>
      <c r="B548" s="89" t="s">
        <v>32</v>
      </c>
      <c r="C548" s="89" t="s">
        <v>33</v>
      </c>
      <c r="D548" s="89" t="s">
        <v>33</v>
      </c>
      <c r="E548" s="89">
        <v>363000</v>
      </c>
      <c r="F548" s="89"/>
      <c r="G548" s="103" t="e">
        <f t="shared" si="48"/>
        <v>#N/A</v>
      </c>
      <c r="H548" s="89"/>
      <c r="I548" s="89"/>
      <c r="J548" s="89">
        <v>5000</v>
      </c>
      <c r="K548" s="103"/>
      <c r="L548" s="89"/>
      <c r="M548" s="89"/>
      <c r="N548" s="89"/>
      <c r="O548" s="89"/>
      <c r="P548" s="89"/>
      <c r="Q548" s="89"/>
      <c r="R548" s="89"/>
      <c r="S548" s="89"/>
      <c r="T548" s="103" t="e">
        <f t="shared" si="46"/>
        <v>#N/A</v>
      </c>
      <c r="U548" s="89"/>
      <c r="V548" s="103"/>
      <c r="W548" s="89" t="s">
        <v>37</v>
      </c>
      <c r="X548" s="89"/>
      <c r="Y548" s="103">
        <f t="shared" si="47"/>
        <v>0</v>
      </c>
      <c r="Z548" s="105">
        <v>12</v>
      </c>
      <c r="AA548" s="90">
        <f>('LEDGER LOAD INPUT'!E584)*-1</f>
        <v>0</v>
      </c>
      <c r="AB548" s="108">
        <f t="shared" si="42"/>
        <v>0</v>
      </c>
      <c r="AC548" s="112">
        <f t="shared" si="43"/>
        <v>0</v>
      </c>
    </row>
    <row r="549" spans="1:29">
      <c r="A549" s="89" t="s">
        <v>32</v>
      </c>
      <c r="B549" s="89" t="s">
        <v>32</v>
      </c>
      <c r="C549" s="89" t="s">
        <v>33</v>
      </c>
      <c r="D549" s="89" t="s">
        <v>33</v>
      </c>
      <c r="E549" s="89">
        <v>365000</v>
      </c>
      <c r="F549" s="89"/>
      <c r="G549" s="103" t="e">
        <f t="shared" si="48"/>
        <v>#N/A</v>
      </c>
      <c r="H549" s="89"/>
      <c r="I549" s="89"/>
      <c r="J549" s="89">
        <v>5000</v>
      </c>
      <c r="K549" s="103"/>
      <c r="L549" s="89"/>
      <c r="M549" s="89"/>
      <c r="N549" s="89"/>
      <c r="O549" s="89"/>
      <c r="P549" s="89"/>
      <c r="Q549" s="89"/>
      <c r="R549" s="89"/>
      <c r="S549" s="89"/>
      <c r="T549" s="103" t="e">
        <f t="shared" si="46"/>
        <v>#N/A</v>
      </c>
      <c r="U549" s="89"/>
      <c r="V549" s="103"/>
      <c r="W549" s="89" t="s">
        <v>37</v>
      </c>
      <c r="X549" s="89"/>
      <c r="Y549" s="103">
        <f t="shared" si="47"/>
        <v>0</v>
      </c>
      <c r="Z549" s="105">
        <v>12</v>
      </c>
      <c r="AA549" s="90">
        <f>('LEDGER LOAD INPUT'!E585)*-1</f>
        <v>0</v>
      </c>
      <c r="AB549" s="108">
        <f t="shared" si="42"/>
        <v>0</v>
      </c>
      <c r="AC549" s="112">
        <f t="shared" si="43"/>
        <v>0</v>
      </c>
    </row>
    <row r="550" spans="1:29">
      <c r="A550" s="89" t="s">
        <v>32</v>
      </c>
      <c r="B550" s="89" t="s">
        <v>32</v>
      </c>
      <c r="C550" s="89" t="s">
        <v>33</v>
      </c>
      <c r="D550" s="89" t="s">
        <v>33</v>
      </c>
      <c r="E550" s="89">
        <v>366000</v>
      </c>
      <c r="F550" s="89"/>
      <c r="G550" s="103" t="e">
        <f t="shared" si="48"/>
        <v>#N/A</v>
      </c>
      <c r="H550" s="89"/>
      <c r="I550" s="89"/>
      <c r="J550" s="89">
        <v>5000</v>
      </c>
      <c r="K550" s="103"/>
      <c r="L550" s="89"/>
      <c r="M550" s="89"/>
      <c r="N550" s="89"/>
      <c r="O550" s="89"/>
      <c r="P550" s="89"/>
      <c r="Q550" s="89"/>
      <c r="R550" s="89"/>
      <c r="S550" s="89"/>
      <c r="T550" s="103" t="e">
        <f t="shared" si="46"/>
        <v>#N/A</v>
      </c>
      <c r="U550" s="89"/>
      <c r="V550" s="103"/>
      <c r="W550" s="89" t="s">
        <v>37</v>
      </c>
      <c r="X550" s="89"/>
      <c r="Y550" s="103">
        <f t="shared" si="47"/>
        <v>0</v>
      </c>
      <c r="Z550" s="105">
        <v>12</v>
      </c>
      <c r="AA550" s="90">
        <f>('LEDGER LOAD INPUT'!E586)*-1</f>
        <v>0</v>
      </c>
      <c r="AB550" s="108">
        <f t="shared" si="42"/>
        <v>0</v>
      </c>
      <c r="AC550" s="112">
        <f t="shared" si="43"/>
        <v>0</v>
      </c>
    </row>
    <row r="551" spans="1:29">
      <c r="A551" s="89" t="s">
        <v>32</v>
      </c>
      <c r="B551" s="89" t="s">
        <v>32</v>
      </c>
      <c r="C551" s="89" t="s">
        <v>33</v>
      </c>
      <c r="D551" s="89" t="s">
        <v>33</v>
      </c>
      <c r="E551" s="89">
        <v>367000</v>
      </c>
      <c r="F551" s="89"/>
      <c r="G551" s="103" t="e">
        <f t="shared" si="48"/>
        <v>#N/A</v>
      </c>
      <c r="H551" s="89"/>
      <c r="I551" s="89"/>
      <c r="J551" s="89">
        <v>5000</v>
      </c>
      <c r="K551" s="103"/>
      <c r="L551" s="89"/>
      <c r="M551" s="89"/>
      <c r="N551" s="89"/>
      <c r="O551" s="89"/>
      <c r="P551" s="89"/>
      <c r="Q551" s="89"/>
      <c r="R551" s="89"/>
      <c r="S551" s="89"/>
      <c r="T551" s="103" t="e">
        <f t="shared" si="46"/>
        <v>#N/A</v>
      </c>
      <c r="U551" s="89"/>
      <c r="V551" s="103"/>
      <c r="W551" s="89" t="s">
        <v>37</v>
      </c>
      <c r="X551" s="89"/>
      <c r="Y551" s="103">
        <f t="shared" si="47"/>
        <v>0</v>
      </c>
      <c r="Z551" s="105">
        <v>12</v>
      </c>
      <c r="AA551" s="90">
        <f>('LEDGER LOAD INPUT'!E587)*-1</f>
        <v>0</v>
      </c>
      <c r="AB551" s="108">
        <f t="shared" si="42"/>
        <v>0</v>
      </c>
      <c r="AC551" s="112">
        <f t="shared" si="43"/>
        <v>0</v>
      </c>
    </row>
    <row r="552" spans="1:29">
      <c r="A552" s="89" t="s">
        <v>32</v>
      </c>
      <c r="B552" s="89" t="s">
        <v>32</v>
      </c>
      <c r="C552" s="89" t="s">
        <v>33</v>
      </c>
      <c r="D552" s="89" t="s">
        <v>33</v>
      </c>
      <c r="E552" s="89">
        <v>368000</v>
      </c>
      <c r="F552" s="89"/>
      <c r="G552" s="103" t="e">
        <f t="shared" si="48"/>
        <v>#N/A</v>
      </c>
      <c r="H552" s="89"/>
      <c r="I552" s="89"/>
      <c r="J552" s="89">
        <v>5000</v>
      </c>
      <c r="K552" s="103"/>
      <c r="L552" s="89"/>
      <c r="M552" s="89"/>
      <c r="N552" s="89"/>
      <c r="O552" s="89"/>
      <c r="P552" s="89"/>
      <c r="Q552" s="89"/>
      <c r="R552" s="89"/>
      <c r="S552" s="89"/>
      <c r="T552" s="103" t="e">
        <f t="shared" si="46"/>
        <v>#N/A</v>
      </c>
      <c r="U552" s="89"/>
      <c r="V552" s="103"/>
      <c r="W552" s="89" t="s">
        <v>37</v>
      </c>
      <c r="X552" s="89"/>
      <c r="Y552" s="103">
        <f t="shared" si="47"/>
        <v>0</v>
      </c>
      <c r="Z552" s="105">
        <v>12</v>
      </c>
      <c r="AA552" s="90">
        <f>('LEDGER LOAD INPUT'!E588)*-1</f>
        <v>0</v>
      </c>
      <c r="AB552" s="108">
        <f t="shared" si="42"/>
        <v>0</v>
      </c>
      <c r="AC552" s="112">
        <f t="shared" si="43"/>
        <v>0</v>
      </c>
    </row>
    <row r="553" spans="1:29">
      <c r="A553" s="89" t="s">
        <v>32</v>
      </c>
      <c r="B553" s="89" t="s">
        <v>32</v>
      </c>
      <c r="C553" s="89" t="s">
        <v>33</v>
      </c>
      <c r="D553" s="89" t="s">
        <v>33</v>
      </c>
      <c r="E553" s="89">
        <v>371000</v>
      </c>
      <c r="F553" s="89"/>
      <c r="G553" s="103" t="e">
        <f t="shared" si="48"/>
        <v>#N/A</v>
      </c>
      <c r="H553" s="89"/>
      <c r="I553" s="89"/>
      <c r="J553" s="89">
        <v>5000</v>
      </c>
      <c r="K553" s="103"/>
      <c r="L553" s="89"/>
      <c r="M553" s="89"/>
      <c r="N553" s="89"/>
      <c r="O553" s="89"/>
      <c r="P553" s="89"/>
      <c r="Q553" s="89"/>
      <c r="R553" s="89"/>
      <c r="S553" s="89"/>
      <c r="T553" s="103" t="e">
        <f t="shared" si="46"/>
        <v>#N/A</v>
      </c>
      <c r="U553" s="89"/>
      <c r="V553" s="103"/>
      <c r="W553" s="89" t="s">
        <v>37</v>
      </c>
      <c r="X553" s="89"/>
      <c r="Y553" s="103">
        <f t="shared" si="47"/>
        <v>0</v>
      </c>
      <c r="Z553" s="105">
        <v>12</v>
      </c>
      <c r="AA553" s="90">
        <f>('LEDGER LOAD INPUT'!E589)*-1</f>
        <v>0</v>
      </c>
      <c r="AB553" s="108">
        <f t="shared" si="42"/>
        <v>0</v>
      </c>
      <c r="AC553" s="112">
        <f t="shared" si="43"/>
        <v>0</v>
      </c>
    </row>
    <row r="554" spans="1:29">
      <c r="A554" s="89" t="s">
        <v>32</v>
      </c>
      <c r="B554" s="89" t="s">
        <v>32</v>
      </c>
      <c r="C554" s="89" t="s">
        <v>33</v>
      </c>
      <c r="D554" s="89" t="s">
        <v>33</v>
      </c>
      <c r="E554" s="89">
        <v>372000</v>
      </c>
      <c r="F554" s="89"/>
      <c r="G554" s="103" t="e">
        <f t="shared" si="48"/>
        <v>#N/A</v>
      </c>
      <c r="H554" s="89"/>
      <c r="I554" s="89"/>
      <c r="J554" s="89">
        <v>5000</v>
      </c>
      <c r="K554" s="103"/>
      <c r="L554" s="89"/>
      <c r="M554" s="89"/>
      <c r="N554" s="89"/>
      <c r="O554" s="89"/>
      <c r="P554" s="89"/>
      <c r="Q554" s="89"/>
      <c r="R554" s="89"/>
      <c r="S554" s="89"/>
      <c r="T554" s="103" t="e">
        <f t="shared" si="46"/>
        <v>#N/A</v>
      </c>
      <c r="U554" s="89"/>
      <c r="V554" s="103"/>
      <c r="W554" s="89" t="s">
        <v>37</v>
      </c>
      <c r="X554" s="89"/>
      <c r="Y554" s="103">
        <f t="shared" si="47"/>
        <v>0</v>
      </c>
      <c r="Z554" s="105">
        <v>12</v>
      </c>
      <c r="AA554" s="90">
        <f>('LEDGER LOAD INPUT'!E590)*-1</f>
        <v>0</v>
      </c>
      <c r="AB554" s="108">
        <f t="shared" si="42"/>
        <v>0</v>
      </c>
      <c r="AC554" s="112">
        <f t="shared" si="43"/>
        <v>0</v>
      </c>
    </row>
    <row r="555" spans="1:29">
      <c r="A555" s="89" t="s">
        <v>32</v>
      </c>
      <c r="B555" s="89" t="s">
        <v>32</v>
      </c>
      <c r="C555" s="89" t="s">
        <v>33</v>
      </c>
      <c r="D555" s="89" t="s">
        <v>33</v>
      </c>
      <c r="E555" s="89">
        <v>373000</v>
      </c>
      <c r="F555" s="89"/>
      <c r="G555" s="103" t="e">
        <f t="shared" si="48"/>
        <v>#N/A</v>
      </c>
      <c r="H555" s="89"/>
      <c r="I555" s="89"/>
      <c r="J555" s="89">
        <v>5000</v>
      </c>
      <c r="K555" s="103"/>
      <c r="L555" s="89"/>
      <c r="M555" s="89"/>
      <c r="N555" s="89"/>
      <c r="O555" s="89"/>
      <c r="P555" s="89"/>
      <c r="Q555" s="89"/>
      <c r="R555" s="89"/>
      <c r="S555" s="89"/>
      <c r="T555" s="103" t="e">
        <f t="shared" si="46"/>
        <v>#N/A</v>
      </c>
      <c r="U555" s="89"/>
      <c r="V555" s="103"/>
      <c r="W555" s="89" t="s">
        <v>37</v>
      </c>
      <c r="X555" s="89"/>
      <c r="Y555" s="103">
        <f t="shared" si="47"/>
        <v>0</v>
      </c>
      <c r="Z555" s="105">
        <v>12</v>
      </c>
      <c r="AA555" s="90">
        <f>('LEDGER LOAD INPUT'!E591)*-1</f>
        <v>0</v>
      </c>
      <c r="AB555" s="108">
        <f t="shared" si="42"/>
        <v>0</v>
      </c>
      <c r="AC555" s="112">
        <f t="shared" si="43"/>
        <v>0</v>
      </c>
    </row>
    <row r="556" spans="1:29">
      <c r="A556" s="89" t="s">
        <v>32</v>
      </c>
      <c r="B556" s="89" t="s">
        <v>32</v>
      </c>
      <c r="C556" s="89" t="s">
        <v>33</v>
      </c>
      <c r="D556" s="89" t="s">
        <v>33</v>
      </c>
      <c r="E556" s="89">
        <v>381000</v>
      </c>
      <c r="F556" s="89"/>
      <c r="G556" s="103" t="e">
        <f t="shared" si="48"/>
        <v>#N/A</v>
      </c>
      <c r="H556" s="89"/>
      <c r="I556" s="89"/>
      <c r="J556" s="89">
        <v>5000</v>
      </c>
      <c r="K556" s="103"/>
      <c r="L556" s="89"/>
      <c r="M556" s="89"/>
      <c r="N556" s="89"/>
      <c r="O556" s="89"/>
      <c r="P556" s="89"/>
      <c r="Q556" s="89"/>
      <c r="R556" s="89"/>
      <c r="S556" s="89"/>
      <c r="T556" s="103" t="e">
        <f t="shared" si="46"/>
        <v>#N/A</v>
      </c>
      <c r="U556" s="89"/>
      <c r="V556" s="103"/>
      <c r="W556" s="89" t="s">
        <v>37</v>
      </c>
      <c r="X556" s="89"/>
      <c r="Y556" s="103">
        <f t="shared" si="47"/>
        <v>0</v>
      </c>
      <c r="Z556" s="105">
        <v>12</v>
      </c>
      <c r="AA556" s="90">
        <f>('LEDGER LOAD INPUT'!E592)*-1</f>
        <v>0</v>
      </c>
      <c r="AB556" s="108">
        <f t="shared" si="42"/>
        <v>0</v>
      </c>
      <c r="AC556" s="112">
        <f t="shared" si="43"/>
        <v>0</v>
      </c>
    </row>
    <row r="557" spans="1:29">
      <c r="A557" s="89" t="s">
        <v>32</v>
      </c>
      <c r="B557" s="89" t="s">
        <v>32</v>
      </c>
      <c r="C557" s="89" t="s">
        <v>33</v>
      </c>
      <c r="D557" s="89" t="s">
        <v>33</v>
      </c>
      <c r="E557" s="89">
        <v>382000</v>
      </c>
      <c r="F557" s="89"/>
      <c r="G557" s="103" t="e">
        <f t="shared" si="48"/>
        <v>#N/A</v>
      </c>
      <c r="H557" s="89"/>
      <c r="I557" s="89"/>
      <c r="J557" s="89">
        <v>5000</v>
      </c>
      <c r="K557" s="103"/>
      <c r="L557" s="89"/>
      <c r="M557" s="89"/>
      <c r="N557" s="89"/>
      <c r="O557" s="89"/>
      <c r="P557" s="89"/>
      <c r="Q557" s="89"/>
      <c r="R557" s="89"/>
      <c r="S557" s="89"/>
      <c r="T557" s="103" t="e">
        <f t="shared" si="46"/>
        <v>#N/A</v>
      </c>
      <c r="U557" s="89"/>
      <c r="V557" s="103"/>
      <c r="W557" s="89" t="s">
        <v>37</v>
      </c>
      <c r="X557" s="89"/>
      <c r="Y557" s="103">
        <f t="shared" si="47"/>
        <v>0</v>
      </c>
      <c r="Z557" s="105">
        <v>12</v>
      </c>
      <c r="AA557" s="90">
        <f>('LEDGER LOAD INPUT'!E593)*-1</f>
        <v>0</v>
      </c>
      <c r="AB557" s="108">
        <f t="shared" si="42"/>
        <v>0</v>
      </c>
      <c r="AC557" s="112">
        <f t="shared" si="43"/>
        <v>0</v>
      </c>
    </row>
    <row r="558" spans="1:29">
      <c r="A558" s="89" t="s">
        <v>32</v>
      </c>
      <c r="B558" s="89" t="s">
        <v>32</v>
      </c>
      <c r="C558" s="89" t="s">
        <v>33</v>
      </c>
      <c r="D558" s="89" t="s">
        <v>33</v>
      </c>
      <c r="E558" s="89">
        <v>383000</v>
      </c>
      <c r="F558" s="89"/>
      <c r="G558" s="103" t="e">
        <f t="shared" si="48"/>
        <v>#N/A</v>
      </c>
      <c r="H558" s="89"/>
      <c r="I558" s="89"/>
      <c r="J558" s="89">
        <v>5000</v>
      </c>
      <c r="K558" s="103"/>
      <c r="L558" s="89"/>
      <c r="M558" s="89"/>
      <c r="N558" s="89"/>
      <c r="O558" s="89"/>
      <c r="P558" s="89"/>
      <c r="Q558" s="89"/>
      <c r="R558" s="89"/>
      <c r="S558" s="89"/>
      <c r="T558" s="103" t="e">
        <f t="shared" si="46"/>
        <v>#N/A</v>
      </c>
      <c r="U558" s="89"/>
      <c r="V558" s="103"/>
      <c r="W558" s="89" t="s">
        <v>37</v>
      </c>
      <c r="X558" s="89"/>
      <c r="Y558" s="103">
        <f t="shared" si="47"/>
        <v>0</v>
      </c>
      <c r="Z558" s="105">
        <v>12</v>
      </c>
      <c r="AA558" s="90">
        <f>('LEDGER LOAD INPUT'!E594)*-1</f>
        <v>0</v>
      </c>
      <c r="AB558" s="108">
        <f t="shared" si="42"/>
        <v>0</v>
      </c>
      <c r="AC558" s="112">
        <f t="shared" si="43"/>
        <v>0</v>
      </c>
    </row>
    <row r="559" spans="1:29">
      <c r="A559" s="89" t="s">
        <v>32</v>
      </c>
      <c r="B559" s="89" t="s">
        <v>32</v>
      </c>
      <c r="C559" s="89" t="s">
        <v>33</v>
      </c>
      <c r="D559" s="89" t="s">
        <v>33</v>
      </c>
      <c r="E559" s="89">
        <v>384000</v>
      </c>
      <c r="F559" s="89"/>
      <c r="G559" s="103" t="e">
        <f t="shared" si="48"/>
        <v>#N/A</v>
      </c>
      <c r="H559" s="89"/>
      <c r="I559" s="89"/>
      <c r="J559" s="89">
        <v>5000</v>
      </c>
      <c r="K559" s="103"/>
      <c r="L559" s="89"/>
      <c r="M559" s="89"/>
      <c r="N559" s="89"/>
      <c r="O559" s="89"/>
      <c r="P559" s="89"/>
      <c r="Q559" s="89"/>
      <c r="R559" s="89"/>
      <c r="S559" s="89"/>
      <c r="T559" s="103" t="e">
        <f t="shared" si="46"/>
        <v>#N/A</v>
      </c>
      <c r="U559" s="89"/>
      <c r="V559" s="103"/>
      <c r="W559" s="89" t="s">
        <v>37</v>
      </c>
      <c r="X559" s="89"/>
      <c r="Y559" s="103">
        <f t="shared" si="47"/>
        <v>0</v>
      </c>
      <c r="Z559" s="105">
        <v>12</v>
      </c>
      <c r="AA559" s="90">
        <f>('LEDGER LOAD INPUT'!E595)*-1</f>
        <v>0</v>
      </c>
      <c r="AB559" s="108">
        <f t="shared" si="42"/>
        <v>0</v>
      </c>
      <c r="AC559" s="112">
        <f t="shared" si="43"/>
        <v>0</v>
      </c>
    </row>
    <row r="560" spans="1:29">
      <c r="A560" s="89" t="s">
        <v>32</v>
      </c>
      <c r="B560" s="89" t="s">
        <v>32</v>
      </c>
      <c r="C560" s="89" t="s">
        <v>33</v>
      </c>
      <c r="D560" s="89" t="s">
        <v>33</v>
      </c>
      <c r="E560" s="89">
        <v>385000</v>
      </c>
      <c r="F560" s="89"/>
      <c r="G560" s="103" t="e">
        <f t="shared" si="48"/>
        <v>#N/A</v>
      </c>
      <c r="H560" s="89"/>
      <c r="I560" s="89"/>
      <c r="J560" s="89">
        <v>5000</v>
      </c>
      <c r="K560" s="103"/>
      <c r="L560" s="89"/>
      <c r="M560" s="89"/>
      <c r="N560" s="89"/>
      <c r="O560" s="89"/>
      <c r="P560" s="89"/>
      <c r="Q560" s="89"/>
      <c r="R560" s="89"/>
      <c r="S560" s="89"/>
      <c r="T560" s="103" t="e">
        <f t="shared" si="46"/>
        <v>#N/A</v>
      </c>
      <c r="U560" s="89"/>
      <c r="V560" s="103"/>
      <c r="W560" s="89" t="s">
        <v>37</v>
      </c>
      <c r="X560" s="89"/>
      <c r="Y560" s="103">
        <f t="shared" si="47"/>
        <v>0</v>
      </c>
      <c r="Z560" s="105">
        <v>12</v>
      </c>
      <c r="AA560" s="90">
        <f>('LEDGER LOAD INPUT'!E596)*-1</f>
        <v>0</v>
      </c>
      <c r="AB560" s="108">
        <f t="shared" si="42"/>
        <v>0</v>
      </c>
      <c r="AC560" s="112">
        <f t="shared" si="43"/>
        <v>0</v>
      </c>
    </row>
    <row r="561" spans="1:29">
      <c r="A561" s="89" t="s">
        <v>32</v>
      </c>
      <c r="B561" s="89" t="s">
        <v>32</v>
      </c>
      <c r="C561" s="89" t="s">
        <v>33</v>
      </c>
      <c r="D561" s="89" t="s">
        <v>33</v>
      </c>
      <c r="E561" s="89">
        <v>391000</v>
      </c>
      <c r="F561" s="89"/>
      <c r="G561" s="103" t="e">
        <f t="shared" si="48"/>
        <v>#N/A</v>
      </c>
      <c r="H561" s="89"/>
      <c r="I561" s="89"/>
      <c r="J561" s="89">
        <v>5000</v>
      </c>
      <c r="K561" s="103"/>
      <c r="L561" s="89"/>
      <c r="M561" s="89"/>
      <c r="N561" s="89"/>
      <c r="O561" s="89"/>
      <c r="P561" s="89"/>
      <c r="Q561" s="89"/>
      <c r="R561" s="89"/>
      <c r="S561" s="89"/>
      <c r="T561" s="103" t="e">
        <f t="shared" si="46"/>
        <v>#N/A</v>
      </c>
      <c r="U561" s="89"/>
      <c r="V561" s="103"/>
      <c r="W561" s="89" t="s">
        <v>37</v>
      </c>
      <c r="X561" s="89"/>
      <c r="Y561" s="103">
        <f t="shared" si="47"/>
        <v>0</v>
      </c>
      <c r="Z561" s="105">
        <v>12</v>
      </c>
      <c r="AA561" s="90">
        <f>('LEDGER LOAD INPUT'!E597)*-1</f>
        <v>0</v>
      </c>
      <c r="AB561" s="108">
        <f t="shared" si="42"/>
        <v>0</v>
      </c>
      <c r="AC561" s="112">
        <f t="shared" si="43"/>
        <v>0</v>
      </c>
    </row>
    <row r="562" spans="1:29">
      <c r="A562" s="89" t="s">
        <v>32</v>
      </c>
      <c r="B562" s="89" t="s">
        <v>32</v>
      </c>
      <c r="C562" s="89" t="s">
        <v>33</v>
      </c>
      <c r="D562" s="89" t="s">
        <v>33</v>
      </c>
      <c r="E562" s="89">
        <v>392000</v>
      </c>
      <c r="F562" s="89"/>
      <c r="G562" s="103" t="e">
        <f t="shared" si="48"/>
        <v>#N/A</v>
      </c>
      <c r="H562" s="89"/>
      <c r="I562" s="89"/>
      <c r="J562" s="89">
        <v>5000</v>
      </c>
      <c r="K562" s="103"/>
      <c r="L562" s="89"/>
      <c r="M562" s="89"/>
      <c r="N562" s="89"/>
      <c r="O562" s="89"/>
      <c r="P562" s="89"/>
      <c r="Q562" s="89"/>
      <c r="R562" s="89"/>
      <c r="S562" s="89"/>
      <c r="T562" s="103" t="e">
        <f t="shared" si="46"/>
        <v>#N/A</v>
      </c>
      <c r="U562" s="89"/>
      <c r="V562" s="103"/>
      <c r="W562" s="89" t="s">
        <v>37</v>
      </c>
      <c r="X562" s="89"/>
      <c r="Y562" s="103">
        <f t="shared" si="47"/>
        <v>0</v>
      </c>
      <c r="Z562" s="105">
        <v>12</v>
      </c>
      <c r="AA562" s="90">
        <f>('LEDGER LOAD INPUT'!E598)*-1</f>
        <v>0</v>
      </c>
      <c r="AB562" s="108">
        <f t="shared" si="42"/>
        <v>0</v>
      </c>
      <c r="AC562" s="112">
        <f t="shared" si="43"/>
        <v>0</v>
      </c>
    </row>
    <row r="563" spans="1:29">
      <c r="A563" s="89" t="s">
        <v>32</v>
      </c>
      <c r="B563" s="89" t="s">
        <v>32</v>
      </c>
      <c r="C563" s="89" t="s">
        <v>33</v>
      </c>
      <c r="D563" s="89" t="s">
        <v>33</v>
      </c>
      <c r="E563" s="89">
        <v>393000</v>
      </c>
      <c r="F563" s="89"/>
      <c r="G563" s="103" t="e">
        <f t="shared" si="48"/>
        <v>#N/A</v>
      </c>
      <c r="H563" s="89"/>
      <c r="I563" s="89"/>
      <c r="J563" s="89">
        <v>5000</v>
      </c>
      <c r="K563" s="103"/>
      <c r="L563" s="89"/>
      <c r="M563" s="89"/>
      <c r="N563" s="89"/>
      <c r="O563" s="89"/>
      <c r="P563" s="89"/>
      <c r="Q563" s="89"/>
      <c r="R563" s="89"/>
      <c r="S563" s="89"/>
      <c r="T563" s="103" t="e">
        <f t="shared" si="46"/>
        <v>#N/A</v>
      </c>
      <c r="U563" s="89"/>
      <c r="V563" s="103"/>
      <c r="W563" s="89" t="s">
        <v>37</v>
      </c>
      <c r="X563" s="89"/>
      <c r="Y563" s="103">
        <f t="shared" si="47"/>
        <v>0</v>
      </c>
      <c r="Z563" s="105">
        <v>12</v>
      </c>
      <c r="AA563" s="90">
        <f>('LEDGER LOAD INPUT'!E599)*-1</f>
        <v>0</v>
      </c>
      <c r="AB563" s="108">
        <f t="shared" si="42"/>
        <v>0</v>
      </c>
      <c r="AC563" s="112">
        <f t="shared" si="43"/>
        <v>0</v>
      </c>
    </row>
    <row r="564" spans="1:29">
      <c r="A564" s="89" t="s">
        <v>32</v>
      </c>
      <c r="B564" s="89" t="s">
        <v>32</v>
      </c>
      <c r="C564" s="89" t="s">
        <v>33</v>
      </c>
      <c r="D564" s="89" t="s">
        <v>33</v>
      </c>
      <c r="E564" s="89">
        <v>394000</v>
      </c>
      <c r="F564" s="89"/>
      <c r="G564" s="103" t="e">
        <f t="shared" si="48"/>
        <v>#N/A</v>
      </c>
      <c r="H564" s="89"/>
      <c r="I564" s="89"/>
      <c r="J564" s="89">
        <v>5000</v>
      </c>
      <c r="K564" s="103"/>
      <c r="L564" s="89"/>
      <c r="M564" s="89"/>
      <c r="N564" s="89"/>
      <c r="O564" s="89"/>
      <c r="P564" s="89"/>
      <c r="Q564" s="89"/>
      <c r="R564" s="89"/>
      <c r="S564" s="89"/>
      <c r="T564" s="103" t="e">
        <f t="shared" si="46"/>
        <v>#N/A</v>
      </c>
      <c r="U564" s="89"/>
      <c r="V564" s="103"/>
      <c r="W564" s="89" t="s">
        <v>37</v>
      </c>
      <c r="X564" s="89"/>
      <c r="Y564" s="103">
        <f t="shared" si="47"/>
        <v>0</v>
      </c>
      <c r="Z564" s="105">
        <v>12</v>
      </c>
      <c r="AA564" s="90">
        <f>('LEDGER LOAD INPUT'!E600)*-1</f>
        <v>0</v>
      </c>
      <c r="AB564" s="108">
        <f t="shared" si="42"/>
        <v>0</v>
      </c>
      <c r="AC564" s="112">
        <f t="shared" si="43"/>
        <v>0</v>
      </c>
    </row>
    <row r="565" spans="1:29">
      <c r="A565" s="89" t="s">
        <v>32</v>
      </c>
      <c r="B565" s="89" t="s">
        <v>32</v>
      </c>
      <c r="C565" s="89" t="s">
        <v>33</v>
      </c>
      <c r="D565" s="89" t="s">
        <v>33</v>
      </c>
      <c r="E565" s="89">
        <v>395000</v>
      </c>
      <c r="F565" s="89"/>
      <c r="G565" s="103" t="e">
        <f t="shared" si="48"/>
        <v>#N/A</v>
      </c>
      <c r="H565" s="89"/>
      <c r="I565" s="89"/>
      <c r="J565" s="89">
        <v>5000</v>
      </c>
      <c r="K565" s="103"/>
      <c r="L565" s="89"/>
      <c r="M565" s="89"/>
      <c r="N565" s="89"/>
      <c r="O565" s="89"/>
      <c r="P565" s="89"/>
      <c r="Q565" s="89"/>
      <c r="R565" s="89"/>
      <c r="S565" s="89"/>
      <c r="T565" s="103" t="e">
        <f t="shared" si="46"/>
        <v>#N/A</v>
      </c>
      <c r="U565" s="89"/>
      <c r="V565" s="103"/>
      <c r="W565" s="89" t="s">
        <v>37</v>
      </c>
      <c r="X565" s="89"/>
      <c r="Y565" s="103">
        <f t="shared" si="47"/>
        <v>0</v>
      </c>
      <c r="Z565" s="105">
        <v>12</v>
      </c>
      <c r="AA565" s="90">
        <f>('LEDGER LOAD INPUT'!E601)*-1</f>
        <v>0</v>
      </c>
      <c r="AB565" s="108">
        <f t="shared" si="42"/>
        <v>0</v>
      </c>
      <c r="AC565" s="112">
        <f t="shared" si="43"/>
        <v>0</v>
      </c>
    </row>
    <row r="566" spans="1:29">
      <c r="A566" s="89" t="s">
        <v>32</v>
      </c>
      <c r="B566" s="89" t="s">
        <v>32</v>
      </c>
      <c r="C566" s="89" t="s">
        <v>33</v>
      </c>
      <c r="D566" s="89" t="s">
        <v>33</v>
      </c>
      <c r="E566" s="89">
        <v>396000</v>
      </c>
      <c r="F566" s="89"/>
      <c r="G566" s="103" t="e">
        <f t="shared" si="48"/>
        <v>#N/A</v>
      </c>
      <c r="H566" s="89"/>
      <c r="I566" s="89"/>
      <c r="J566" s="89">
        <v>5000</v>
      </c>
      <c r="K566" s="103"/>
      <c r="L566" s="89"/>
      <c r="M566" s="89"/>
      <c r="N566" s="89"/>
      <c r="O566" s="89"/>
      <c r="P566" s="89"/>
      <c r="Q566" s="89"/>
      <c r="R566" s="89"/>
      <c r="S566" s="89"/>
      <c r="T566" s="103" t="e">
        <f t="shared" si="46"/>
        <v>#N/A</v>
      </c>
      <c r="U566" s="89"/>
      <c r="V566" s="103"/>
      <c r="W566" s="89" t="s">
        <v>37</v>
      </c>
      <c r="X566" s="89"/>
      <c r="Y566" s="103">
        <f t="shared" si="47"/>
        <v>0</v>
      </c>
      <c r="Z566" s="105">
        <v>12</v>
      </c>
      <c r="AA566" s="90">
        <f>('LEDGER LOAD INPUT'!E602)*-1</f>
        <v>0</v>
      </c>
      <c r="AB566" s="108">
        <f t="shared" si="42"/>
        <v>0</v>
      </c>
      <c r="AC566" s="112">
        <f t="shared" si="43"/>
        <v>0</v>
      </c>
    </row>
    <row r="567" spans="1:29">
      <c r="A567" s="89" t="s">
        <v>32</v>
      </c>
      <c r="B567" s="89" t="s">
        <v>32</v>
      </c>
      <c r="C567" s="89" t="s">
        <v>33</v>
      </c>
      <c r="D567" s="89" t="s">
        <v>33</v>
      </c>
      <c r="E567" s="89">
        <v>397000</v>
      </c>
      <c r="F567" s="89"/>
      <c r="G567" s="103" t="e">
        <f t="shared" si="48"/>
        <v>#N/A</v>
      </c>
      <c r="H567" s="89"/>
      <c r="I567" s="89"/>
      <c r="J567" s="89">
        <v>5000</v>
      </c>
      <c r="K567" s="103"/>
      <c r="L567" s="89"/>
      <c r="M567" s="89"/>
      <c r="N567" s="89"/>
      <c r="O567" s="89"/>
      <c r="P567" s="89"/>
      <c r="Q567" s="89"/>
      <c r="R567" s="89"/>
      <c r="S567" s="89"/>
      <c r="T567" s="103" t="e">
        <f t="shared" si="46"/>
        <v>#N/A</v>
      </c>
      <c r="U567" s="89"/>
      <c r="V567" s="103"/>
      <c r="W567" s="89" t="s">
        <v>37</v>
      </c>
      <c r="X567" s="89"/>
      <c r="Y567" s="103">
        <f t="shared" si="47"/>
        <v>0</v>
      </c>
      <c r="Z567" s="105">
        <v>12</v>
      </c>
      <c r="AA567" s="90">
        <f>('LEDGER LOAD INPUT'!E603)*-1</f>
        <v>0</v>
      </c>
      <c r="AB567" s="108">
        <f t="shared" si="42"/>
        <v>0</v>
      </c>
      <c r="AC567" s="112">
        <f t="shared" si="43"/>
        <v>0</v>
      </c>
    </row>
    <row r="568" spans="1:29">
      <c r="A568" s="89" t="s">
        <v>32</v>
      </c>
      <c r="B568" s="89" t="s">
        <v>32</v>
      </c>
      <c r="C568" s="89" t="s">
        <v>33</v>
      </c>
      <c r="D568" s="89" t="s">
        <v>33</v>
      </c>
      <c r="E568" s="89" t="s">
        <v>43</v>
      </c>
      <c r="F568" s="89"/>
      <c r="G568" s="103" t="e">
        <f t="shared" si="48"/>
        <v>#N/A</v>
      </c>
      <c r="H568" s="89"/>
      <c r="I568" s="89"/>
      <c r="J568" s="89">
        <v>5000</v>
      </c>
      <c r="K568" s="103"/>
      <c r="L568" s="89"/>
      <c r="M568" s="89"/>
      <c r="N568" s="89"/>
      <c r="O568" s="89"/>
      <c r="P568" s="89"/>
      <c r="Q568" s="89">
        <v>100</v>
      </c>
      <c r="R568" s="89"/>
      <c r="S568" s="89"/>
      <c r="T568" s="103" t="e">
        <f t="shared" si="46"/>
        <v>#N/A</v>
      </c>
      <c r="U568" s="89"/>
      <c r="V568" s="103"/>
      <c r="W568" s="89" t="s">
        <v>37</v>
      </c>
      <c r="X568" s="89"/>
      <c r="Y568" s="103">
        <f t="shared" si="47"/>
        <v>0</v>
      </c>
      <c r="Z568" s="105">
        <v>12</v>
      </c>
      <c r="AA568" s="90">
        <f>'LEDGER LOAD INPUT'!E605</f>
        <v>0</v>
      </c>
      <c r="AB568" s="108">
        <f t="shared" si="42"/>
        <v>0</v>
      </c>
      <c r="AC568" s="112">
        <f t="shared" si="43"/>
        <v>0</v>
      </c>
    </row>
    <row r="569" spans="1:29">
      <c r="A569" s="89" t="s">
        <v>32</v>
      </c>
      <c r="B569" s="89" t="s">
        <v>32</v>
      </c>
      <c r="C569" s="89" t="s">
        <v>33</v>
      </c>
      <c r="D569" s="89" t="s">
        <v>33</v>
      </c>
      <c r="E569" s="89" t="s">
        <v>43</v>
      </c>
      <c r="F569" s="89"/>
      <c r="G569" s="103" t="e">
        <f t="shared" si="48"/>
        <v>#N/A</v>
      </c>
      <c r="H569" s="89"/>
      <c r="I569" s="89"/>
      <c r="J569" s="89">
        <v>5000</v>
      </c>
      <c r="K569" s="103"/>
      <c r="L569" s="89"/>
      <c r="M569" s="89"/>
      <c r="N569" s="89"/>
      <c r="O569" s="89"/>
      <c r="P569" s="89"/>
      <c r="Q569" s="89">
        <v>200</v>
      </c>
      <c r="R569" s="89"/>
      <c r="S569" s="89"/>
      <c r="T569" s="103" t="e">
        <f t="shared" si="46"/>
        <v>#N/A</v>
      </c>
      <c r="U569" s="89"/>
      <c r="V569" s="103"/>
      <c r="W569" s="89" t="s">
        <v>37</v>
      </c>
      <c r="X569" s="89"/>
      <c r="Y569" s="103">
        <f t="shared" si="47"/>
        <v>0</v>
      </c>
      <c r="Z569" s="105">
        <v>12</v>
      </c>
      <c r="AA569" s="90">
        <f>'LEDGER LOAD INPUT'!E606</f>
        <v>0</v>
      </c>
      <c r="AB569" s="108">
        <f t="shared" si="42"/>
        <v>0</v>
      </c>
      <c r="AC569" s="112">
        <f t="shared" si="43"/>
        <v>0</v>
      </c>
    </row>
    <row r="570" spans="1:29">
      <c r="A570" s="89" t="s">
        <v>32</v>
      </c>
      <c r="B570" s="89" t="s">
        <v>32</v>
      </c>
      <c r="C570" s="89" t="s">
        <v>33</v>
      </c>
      <c r="D570" s="89" t="s">
        <v>33</v>
      </c>
      <c r="E570" s="89" t="s">
        <v>43</v>
      </c>
      <c r="F570" s="89"/>
      <c r="G570" s="103" t="e">
        <f t="shared" si="48"/>
        <v>#N/A</v>
      </c>
      <c r="H570" s="89"/>
      <c r="I570" s="89"/>
      <c r="J570" s="89">
        <v>5000</v>
      </c>
      <c r="K570" s="103"/>
      <c r="L570" s="89"/>
      <c r="M570" s="89"/>
      <c r="N570" s="89"/>
      <c r="O570" s="89"/>
      <c r="P570" s="89"/>
      <c r="Q570" s="89">
        <v>300</v>
      </c>
      <c r="R570" s="89"/>
      <c r="S570" s="89"/>
      <c r="T570" s="103" t="e">
        <f t="shared" si="46"/>
        <v>#N/A</v>
      </c>
      <c r="U570" s="89"/>
      <c r="V570" s="103"/>
      <c r="W570" s="89" t="s">
        <v>37</v>
      </c>
      <c r="X570" s="89"/>
      <c r="Y570" s="103">
        <f t="shared" si="47"/>
        <v>0</v>
      </c>
      <c r="Z570" s="105">
        <v>12</v>
      </c>
      <c r="AA570" s="90">
        <f>'LEDGER LOAD INPUT'!E607</f>
        <v>0</v>
      </c>
      <c r="AB570" s="108">
        <f t="shared" si="42"/>
        <v>0</v>
      </c>
      <c r="AC570" s="112">
        <f t="shared" si="43"/>
        <v>0</v>
      </c>
    </row>
    <row r="571" spans="1:29">
      <c r="A571" s="89" t="s">
        <v>32</v>
      </c>
      <c r="B571" s="89" t="s">
        <v>32</v>
      </c>
      <c r="C571" s="89" t="s">
        <v>33</v>
      </c>
      <c r="D571" s="89" t="s">
        <v>33</v>
      </c>
      <c r="E571" s="89" t="s">
        <v>43</v>
      </c>
      <c r="F571" s="89"/>
      <c r="G571" s="103" t="e">
        <f t="shared" si="48"/>
        <v>#N/A</v>
      </c>
      <c r="H571" s="89"/>
      <c r="I571" s="89"/>
      <c r="J571" s="89">
        <v>5000</v>
      </c>
      <c r="K571" s="103"/>
      <c r="L571" s="89"/>
      <c r="M571" s="89"/>
      <c r="N571" s="89"/>
      <c r="O571" s="89"/>
      <c r="P571" s="89"/>
      <c r="Q571" s="89">
        <v>400</v>
      </c>
      <c r="R571" s="89"/>
      <c r="S571" s="89"/>
      <c r="T571" s="103" t="e">
        <f t="shared" si="46"/>
        <v>#N/A</v>
      </c>
      <c r="U571" s="89"/>
      <c r="V571" s="103"/>
      <c r="W571" s="89" t="s">
        <v>37</v>
      </c>
      <c r="X571" s="89"/>
      <c r="Y571" s="103">
        <f t="shared" si="47"/>
        <v>0</v>
      </c>
      <c r="Z571" s="105">
        <v>12</v>
      </c>
      <c r="AA571" s="90">
        <f>'LEDGER LOAD INPUT'!E608</f>
        <v>0</v>
      </c>
      <c r="AB571" s="108">
        <f t="shared" si="42"/>
        <v>0</v>
      </c>
      <c r="AC571" s="112">
        <f t="shared" si="43"/>
        <v>0</v>
      </c>
    </row>
    <row r="572" spans="1:29">
      <c r="A572" s="89" t="s">
        <v>32</v>
      </c>
      <c r="B572" s="89" t="s">
        <v>32</v>
      </c>
      <c r="C572" s="89" t="s">
        <v>33</v>
      </c>
      <c r="D572" s="89" t="s">
        <v>33</v>
      </c>
      <c r="E572" s="89" t="s">
        <v>43</v>
      </c>
      <c r="F572" s="89"/>
      <c r="G572" s="103" t="e">
        <f t="shared" si="48"/>
        <v>#N/A</v>
      </c>
      <c r="H572" s="89"/>
      <c r="I572" s="89"/>
      <c r="J572" s="89">
        <v>5000</v>
      </c>
      <c r="K572" s="103"/>
      <c r="L572" s="89"/>
      <c r="M572" s="89"/>
      <c r="N572" s="89"/>
      <c r="O572" s="89"/>
      <c r="P572" s="89"/>
      <c r="Q572" s="89">
        <v>500</v>
      </c>
      <c r="R572" s="89"/>
      <c r="S572" s="89"/>
      <c r="T572" s="103" t="e">
        <f t="shared" si="46"/>
        <v>#N/A</v>
      </c>
      <c r="U572" s="89"/>
      <c r="V572" s="103"/>
      <c r="W572" s="89" t="s">
        <v>37</v>
      </c>
      <c r="X572" s="89"/>
      <c r="Y572" s="103">
        <f t="shared" si="47"/>
        <v>0</v>
      </c>
      <c r="Z572" s="105">
        <v>12</v>
      </c>
      <c r="AA572" s="90">
        <f>'LEDGER LOAD INPUT'!E609</f>
        <v>0</v>
      </c>
      <c r="AB572" s="108">
        <f t="shared" si="42"/>
        <v>0</v>
      </c>
      <c r="AC572" s="112">
        <f t="shared" si="43"/>
        <v>0</v>
      </c>
    </row>
    <row r="573" spans="1:29">
      <c r="A573" s="89" t="s">
        <v>32</v>
      </c>
      <c r="B573" s="89" t="s">
        <v>32</v>
      </c>
      <c r="C573" s="89" t="s">
        <v>33</v>
      </c>
      <c r="D573" s="89" t="s">
        <v>33</v>
      </c>
      <c r="E573" s="89" t="s">
        <v>43</v>
      </c>
      <c r="F573" s="89"/>
      <c r="G573" s="103" t="e">
        <f t="shared" si="48"/>
        <v>#N/A</v>
      </c>
      <c r="H573" s="89"/>
      <c r="I573" s="89"/>
      <c r="J573" s="89">
        <v>5000</v>
      </c>
      <c r="K573" s="103"/>
      <c r="L573" s="89"/>
      <c r="M573" s="89"/>
      <c r="N573" s="89"/>
      <c r="O573" s="89"/>
      <c r="P573" s="89"/>
      <c r="Q573" s="89">
        <v>610</v>
      </c>
      <c r="R573" s="89"/>
      <c r="S573" s="89"/>
      <c r="T573" s="103" t="e">
        <f t="shared" si="46"/>
        <v>#N/A</v>
      </c>
      <c r="U573" s="89"/>
      <c r="V573" s="103"/>
      <c r="W573" s="89" t="s">
        <v>37</v>
      </c>
      <c r="X573" s="89"/>
      <c r="Y573" s="103">
        <f t="shared" si="47"/>
        <v>0</v>
      </c>
      <c r="Z573" s="105">
        <v>12</v>
      </c>
      <c r="AA573" s="90">
        <f>'LEDGER LOAD INPUT'!E610</f>
        <v>0</v>
      </c>
      <c r="AB573" s="108">
        <f t="shared" si="42"/>
        <v>0</v>
      </c>
      <c r="AC573" s="112">
        <f t="shared" si="43"/>
        <v>0</v>
      </c>
    </row>
    <row r="574" spans="1:29">
      <c r="A574" s="89" t="s">
        <v>32</v>
      </c>
      <c r="B574" s="89" t="s">
        <v>32</v>
      </c>
      <c r="C574" s="89" t="s">
        <v>33</v>
      </c>
      <c r="D574" s="89" t="s">
        <v>33</v>
      </c>
      <c r="E574" s="89" t="s">
        <v>43</v>
      </c>
      <c r="F574" s="89"/>
      <c r="G574" s="103" t="e">
        <f t="shared" si="48"/>
        <v>#N/A</v>
      </c>
      <c r="H574" s="89"/>
      <c r="I574" s="89"/>
      <c r="J574" s="89">
        <v>5000</v>
      </c>
      <c r="K574" s="103"/>
      <c r="L574" s="89"/>
      <c r="M574" s="89"/>
      <c r="N574" s="89"/>
      <c r="O574" s="89"/>
      <c r="P574" s="89"/>
      <c r="Q574" s="89">
        <v>620</v>
      </c>
      <c r="R574" s="89"/>
      <c r="S574" s="89"/>
      <c r="T574" s="103" t="e">
        <f t="shared" si="46"/>
        <v>#N/A</v>
      </c>
      <c r="U574" s="89"/>
      <c r="V574" s="103"/>
      <c r="W574" s="89" t="s">
        <v>37</v>
      </c>
      <c r="X574" s="89"/>
      <c r="Y574" s="103">
        <f t="shared" si="47"/>
        <v>0</v>
      </c>
      <c r="Z574" s="105">
        <v>12</v>
      </c>
      <c r="AA574" s="90">
        <f>'LEDGER LOAD INPUT'!E611</f>
        <v>0</v>
      </c>
      <c r="AB574" s="108">
        <f t="shared" ref="AB574:AB636" si="50">AA574</f>
        <v>0</v>
      </c>
      <c r="AC574" s="112">
        <f t="shared" ref="AC574:AC636" si="51">AA574</f>
        <v>0</v>
      </c>
    </row>
    <row r="575" spans="1:29">
      <c r="A575" s="89" t="s">
        <v>32</v>
      </c>
      <c r="B575" s="89" t="s">
        <v>32</v>
      </c>
      <c r="C575" s="89" t="s">
        <v>33</v>
      </c>
      <c r="D575" s="89" t="s">
        <v>33</v>
      </c>
      <c r="E575" s="89" t="s">
        <v>43</v>
      </c>
      <c r="F575" s="89"/>
      <c r="G575" s="103" t="e">
        <f t="shared" si="48"/>
        <v>#N/A</v>
      </c>
      <c r="H575" s="89"/>
      <c r="I575" s="89"/>
      <c r="J575" s="89">
        <v>5000</v>
      </c>
      <c r="K575" s="103"/>
      <c r="L575" s="89"/>
      <c r="M575" s="89"/>
      <c r="N575" s="89"/>
      <c r="O575" s="89"/>
      <c r="P575" s="89"/>
      <c r="Q575" s="89">
        <v>700</v>
      </c>
      <c r="R575" s="89"/>
      <c r="S575" s="89"/>
      <c r="T575" s="103" t="e">
        <f t="shared" si="46"/>
        <v>#N/A</v>
      </c>
      <c r="U575" s="89"/>
      <c r="V575" s="103"/>
      <c r="W575" s="89" t="s">
        <v>37</v>
      </c>
      <c r="X575" s="89"/>
      <c r="Y575" s="103">
        <f t="shared" si="47"/>
        <v>0</v>
      </c>
      <c r="Z575" s="105">
        <v>12</v>
      </c>
      <c r="AA575" s="90">
        <f>'LEDGER LOAD INPUT'!E612</f>
        <v>0</v>
      </c>
      <c r="AB575" s="108">
        <f t="shared" si="50"/>
        <v>0</v>
      </c>
      <c r="AC575" s="112">
        <f t="shared" si="51"/>
        <v>0</v>
      </c>
    </row>
    <row r="576" spans="1:29">
      <c r="A576" s="89" t="s">
        <v>32</v>
      </c>
      <c r="B576" s="89" t="s">
        <v>32</v>
      </c>
      <c r="C576" s="89" t="s">
        <v>33</v>
      </c>
      <c r="D576" s="89" t="s">
        <v>33</v>
      </c>
      <c r="E576" s="89" t="s">
        <v>43</v>
      </c>
      <c r="F576" s="89"/>
      <c r="G576" s="103" t="e">
        <f t="shared" si="48"/>
        <v>#N/A</v>
      </c>
      <c r="H576" s="89"/>
      <c r="I576" s="89"/>
      <c r="J576" s="89">
        <v>5000</v>
      </c>
      <c r="K576" s="103"/>
      <c r="L576" s="89"/>
      <c r="M576" s="89"/>
      <c r="N576" s="89"/>
      <c r="O576" s="89"/>
      <c r="P576" s="89"/>
      <c r="Q576" s="89">
        <v>800</v>
      </c>
      <c r="R576" s="89"/>
      <c r="S576" s="89"/>
      <c r="T576" s="103" t="e">
        <f t="shared" si="46"/>
        <v>#N/A</v>
      </c>
      <c r="U576" s="89"/>
      <c r="V576" s="103"/>
      <c r="W576" s="89" t="s">
        <v>37</v>
      </c>
      <c r="X576" s="89"/>
      <c r="Y576" s="103">
        <f t="shared" si="47"/>
        <v>0</v>
      </c>
      <c r="Z576" s="105">
        <v>12</v>
      </c>
      <c r="AA576" s="90">
        <f>'LEDGER LOAD INPUT'!E613</f>
        <v>0</v>
      </c>
      <c r="AB576" s="108">
        <f t="shared" si="50"/>
        <v>0</v>
      </c>
      <c r="AC576" s="112">
        <f t="shared" si="51"/>
        <v>0</v>
      </c>
    </row>
    <row r="577" spans="1:29">
      <c r="A577" s="89" t="s">
        <v>32</v>
      </c>
      <c r="B577" s="89" t="s">
        <v>32</v>
      </c>
      <c r="C577" s="89" t="s">
        <v>33</v>
      </c>
      <c r="D577" s="89" t="s">
        <v>33</v>
      </c>
      <c r="E577" s="89" t="s">
        <v>43</v>
      </c>
      <c r="F577" s="89"/>
      <c r="G577" s="103" t="e">
        <f t="shared" si="48"/>
        <v>#N/A</v>
      </c>
      <c r="H577" s="89"/>
      <c r="I577" s="89"/>
      <c r="J577" s="89">
        <v>5000</v>
      </c>
      <c r="K577" s="103"/>
      <c r="L577" s="89"/>
      <c r="M577" s="89"/>
      <c r="N577" s="89"/>
      <c r="O577" s="89"/>
      <c r="P577" s="89"/>
      <c r="Q577" s="89">
        <v>900</v>
      </c>
      <c r="R577" s="89"/>
      <c r="S577" s="89"/>
      <c r="T577" s="103" t="e">
        <f t="shared" si="46"/>
        <v>#N/A</v>
      </c>
      <c r="U577" s="89"/>
      <c r="V577" s="103"/>
      <c r="W577" s="89" t="s">
        <v>37</v>
      </c>
      <c r="X577" s="89"/>
      <c r="Y577" s="103">
        <f t="shared" si="47"/>
        <v>0</v>
      </c>
      <c r="Z577" s="105">
        <v>12</v>
      </c>
      <c r="AA577" s="90">
        <f>'LEDGER LOAD INPUT'!E614</f>
        <v>0</v>
      </c>
      <c r="AB577" s="108">
        <f t="shared" si="50"/>
        <v>0</v>
      </c>
      <c r="AC577" s="112">
        <f t="shared" si="51"/>
        <v>0</v>
      </c>
    </row>
    <row r="578" spans="1:29">
      <c r="A578" s="89" t="s">
        <v>32</v>
      </c>
      <c r="B578" s="89" t="s">
        <v>32</v>
      </c>
      <c r="C578" s="89" t="s">
        <v>33</v>
      </c>
      <c r="D578" s="89" t="s">
        <v>33</v>
      </c>
      <c r="E578" s="87">
        <v>100000</v>
      </c>
      <c r="F578" s="89"/>
      <c r="G578" s="103" t="e">
        <f t="shared" si="48"/>
        <v>#N/A</v>
      </c>
      <c r="H578" s="89"/>
      <c r="I578" s="89"/>
      <c r="J578" s="89">
        <v>6000</v>
      </c>
      <c r="K578" s="103"/>
      <c r="L578" s="89"/>
      <c r="M578" s="89"/>
      <c r="N578" s="89"/>
      <c r="O578" s="89"/>
      <c r="P578" s="89"/>
      <c r="Q578" s="89"/>
      <c r="R578" s="89"/>
      <c r="S578" s="89"/>
      <c r="T578" s="103" t="e">
        <f t="shared" si="46"/>
        <v>#N/A</v>
      </c>
      <c r="U578" s="89"/>
      <c r="V578" s="103"/>
      <c r="W578" s="89" t="s">
        <v>37</v>
      </c>
      <c r="X578" s="89"/>
      <c r="Y578" s="103">
        <f t="shared" si="47"/>
        <v>0</v>
      </c>
      <c r="Z578" s="105">
        <v>12</v>
      </c>
      <c r="AA578" s="90">
        <f>'LEDGER LOAD INPUT'!E618</f>
        <v>0</v>
      </c>
      <c r="AB578" s="108">
        <f t="shared" si="50"/>
        <v>0</v>
      </c>
      <c r="AC578" s="112">
        <f t="shared" si="51"/>
        <v>0</v>
      </c>
    </row>
    <row r="579" spans="1:29">
      <c r="A579" s="89" t="s">
        <v>32</v>
      </c>
      <c r="B579" s="89" t="s">
        <v>32</v>
      </c>
      <c r="C579" s="89" t="s">
        <v>33</v>
      </c>
      <c r="D579" s="89" t="s">
        <v>33</v>
      </c>
      <c r="E579" s="90">
        <v>110000</v>
      </c>
      <c r="F579" s="90"/>
      <c r="G579" s="103" t="e">
        <f t="shared" si="48"/>
        <v>#N/A</v>
      </c>
      <c r="H579" s="90"/>
      <c r="I579" s="89"/>
      <c r="J579" s="89">
        <v>6000</v>
      </c>
      <c r="K579" s="103"/>
      <c r="L579" s="89"/>
      <c r="M579" s="89"/>
      <c r="N579" s="89"/>
      <c r="O579" s="89"/>
      <c r="P579" s="89"/>
      <c r="Q579" s="89"/>
      <c r="R579" s="89"/>
      <c r="S579" s="89"/>
      <c r="T579" s="103" t="e">
        <f t="shared" si="46"/>
        <v>#N/A</v>
      </c>
      <c r="U579" s="89"/>
      <c r="V579" s="103"/>
      <c r="W579" s="89" t="s">
        <v>37</v>
      </c>
      <c r="X579" s="89"/>
      <c r="Y579" s="103">
        <f t="shared" si="47"/>
        <v>0</v>
      </c>
      <c r="Z579" s="105">
        <v>12</v>
      </c>
      <c r="AA579" s="90">
        <f>'LEDGER LOAD INPUT'!E619</f>
        <v>0</v>
      </c>
      <c r="AB579" s="108">
        <f t="shared" si="50"/>
        <v>0</v>
      </c>
      <c r="AC579" s="112">
        <f t="shared" si="51"/>
        <v>0</v>
      </c>
    </row>
    <row r="580" spans="1:29">
      <c r="A580" s="89" t="s">
        <v>32</v>
      </c>
      <c r="B580" s="89" t="s">
        <v>32</v>
      </c>
      <c r="C580" s="89" t="s">
        <v>33</v>
      </c>
      <c r="D580" s="89" t="s">
        <v>33</v>
      </c>
      <c r="E580" s="89">
        <v>120000</v>
      </c>
      <c r="F580" s="89"/>
      <c r="G580" s="103" t="e">
        <f t="shared" si="48"/>
        <v>#N/A</v>
      </c>
      <c r="H580" s="89"/>
      <c r="I580" s="89"/>
      <c r="J580" s="89">
        <v>6000</v>
      </c>
      <c r="K580" s="103"/>
      <c r="L580" s="89"/>
      <c r="M580" s="89"/>
      <c r="N580" s="89"/>
      <c r="O580" s="89"/>
      <c r="P580" s="89"/>
      <c r="Q580" s="89"/>
      <c r="R580" s="89"/>
      <c r="S580" s="89"/>
      <c r="T580" s="103" t="e">
        <f t="shared" si="46"/>
        <v>#N/A</v>
      </c>
      <c r="U580" s="89"/>
      <c r="V580" s="103"/>
      <c r="W580" s="89" t="s">
        <v>37</v>
      </c>
      <c r="X580" s="89"/>
      <c r="Y580" s="103">
        <f t="shared" si="47"/>
        <v>0</v>
      </c>
      <c r="Z580" s="105">
        <v>12</v>
      </c>
      <c r="AA580" s="90">
        <f>'LEDGER LOAD INPUT'!E620</f>
        <v>0</v>
      </c>
      <c r="AB580" s="108">
        <f t="shared" si="50"/>
        <v>0</v>
      </c>
      <c r="AC580" s="112">
        <f t="shared" si="51"/>
        <v>0</v>
      </c>
    </row>
    <row r="581" spans="1:29">
      <c r="A581" s="89" t="s">
        <v>32</v>
      </c>
      <c r="B581" s="89" t="s">
        <v>32</v>
      </c>
      <c r="C581" s="89" t="s">
        <v>33</v>
      </c>
      <c r="D581" s="89" t="s">
        <v>33</v>
      </c>
      <c r="E581" s="89">
        <v>130000</v>
      </c>
      <c r="F581" s="89"/>
      <c r="G581" s="103" t="e">
        <f t="shared" si="48"/>
        <v>#N/A</v>
      </c>
      <c r="H581" s="89"/>
      <c r="I581" s="89"/>
      <c r="J581" s="89">
        <v>6000</v>
      </c>
      <c r="K581" s="103"/>
      <c r="L581" s="89"/>
      <c r="M581" s="89"/>
      <c r="N581" s="89"/>
      <c r="O581" s="89"/>
      <c r="P581" s="89"/>
      <c r="Q581" s="89"/>
      <c r="R581" s="89"/>
      <c r="S581" s="89"/>
      <c r="T581" s="103" t="e">
        <f t="shared" si="46"/>
        <v>#N/A</v>
      </c>
      <c r="U581" s="89"/>
      <c r="V581" s="103"/>
      <c r="W581" s="89" t="s">
        <v>37</v>
      </c>
      <c r="X581" s="89"/>
      <c r="Y581" s="103">
        <f t="shared" si="47"/>
        <v>0</v>
      </c>
      <c r="Z581" s="105">
        <v>12</v>
      </c>
      <c r="AA581" s="90">
        <f>'LEDGER LOAD INPUT'!E621</f>
        <v>0</v>
      </c>
      <c r="AB581" s="108">
        <f t="shared" si="50"/>
        <v>0</v>
      </c>
      <c r="AC581" s="112">
        <f t="shared" si="51"/>
        <v>0</v>
      </c>
    </row>
    <row r="582" spans="1:29">
      <c r="A582" s="89" t="s">
        <v>32</v>
      </c>
      <c r="B582" s="89" t="s">
        <v>32</v>
      </c>
      <c r="C582" s="89" t="s">
        <v>33</v>
      </c>
      <c r="D582" s="89" t="s">
        <v>33</v>
      </c>
      <c r="E582" s="89">
        <v>140000</v>
      </c>
      <c r="F582" s="89"/>
      <c r="G582" s="103" t="e">
        <f t="shared" si="48"/>
        <v>#N/A</v>
      </c>
      <c r="H582" s="89"/>
      <c r="I582" s="89"/>
      <c r="J582" s="89">
        <v>6000</v>
      </c>
      <c r="K582" s="103"/>
      <c r="L582" s="89"/>
      <c r="M582" s="89"/>
      <c r="N582" s="89"/>
      <c r="O582" s="89"/>
      <c r="P582" s="89"/>
      <c r="Q582" s="89"/>
      <c r="R582" s="89"/>
      <c r="S582" s="89"/>
      <c r="T582" s="103" t="e">
        <f t="shared" si="46"/>
        <v>#N/A</v>
      </c>
      <c r="U582" s="89"/>
      <c r="V582" s="103"/>
      <c r="W582" s="89" t="s">
        <v>37</v>
      </c>
      <c r="X582" s="89"/>
      <c r="Y582" s="103">
        <f t="shared" si="47"/>
        <v>0</v>
      </c>
      <c r="Z582" s="105">
        <v>12</v>
      </c>
      <c r="AA582" s="90">
        <f>'LEDGER LOAD INPUT'!E622</f>
        <v>0</v>
      </c>
      <c r="AB582" s="108">
        <f t="shared" si="50"/>
        <v>0</v>
      </c>
      <c r="AC582" s="112">
        <f t="shared" si="51"/>
        <v>0</v>
      </c>
    </row>
    <row r="583" spans="1:29">
      <c r="A583" s="89" t="s">
        <v>32</v>
      </c>
      <c r="B583" s="89" t="s">
        <v>32</v>
      </c>
      <c r="C583" s="89" t="s">
        <v>33</v>
      </c>
      <c r="D583" s="89" t="s">
        <v>33</v>
      </c>
      <c r="E583" s="89">
        <v>150000</v>
      </c>
      <c r="F583" s="89"/>
      <c r="G583" s="103" t="e">
        <f t="shared" si="48"/>
        <v>#N/A</v>
      </c>
      <c r="H583" s="89"/>
      <c r="I583" s="89"/>
      <c r="J583" s="89">
        <v>6000</v>
      </c>
      <c r="K583" s="103"/>
      <c r="L583" s="89"/>
      <c r="M583" s="89"/>
      <c r="N583" s="89"/>
      <c r="O583" s="89"/>
      <c r="P583" s="89"/>
      <c r="Q583" s="89"/>
      <c r="R583" s="89"/>
      <c r="S583" s="89"/>
      <c r="T583" s="103" t="e">
        <f t="shared" si="46"/>
        <v>#N/A</v>
      </c>
      <c r="U583" s="89"/>
      <c r="V583" s="103"/>
      <c r="W583" s="89" t="s">
        <v>37</v>
      </c>
      <c r="X583" s="89"/>
      <c r="Y583" s="103">
        <f t="shared" si="47"/>
        <v>0</v>
      </c>
      <c r="Z583" s="105">
        <v>12</v>
      </c>
      <c r="AA583" s="90">
        <f>'LEDGER LOAD INPUT'!E623</f>
        <v>0</v>
      </c>
      <c r="AB583" s="108">
        <f t="shared" si="50"/>
        <v>0</v>
      </c>
      <c r="AC583" s="112">
        <f t="shared" si="51"/>
        <v>0</v>
      </c>
    </row>
    <row r="584" spans="1:29">
      <c r="A584" s="89" t="s">
        <v>32</v>
      </c>
      <c r="B584" s="89" t="s">
        <v>32</v>
      </c>
      <c r="C584" s="89" t="s">
        <v>33</v>
      </c>
      <c r="D584" s="89" t="s">
        <v>33</v>
      </c>
      <c r="E584" s="89">
        <v>160000</v>
      </c>
      <c r="F584" s="89"/>
      <c r="G584" s="103" t="e">
        <f t="shared" si="48"/>
        <v>#N/A</v>
      </c>
      <c r="H584" s="89"/>
      <c r="I584" s="89"/>
      <c r="J584" s="89">
        <v>6000</v>
      </c>
      <c r="K584" s="103"/>
      <c r="L584" s="89"/>
      <c r="M584" s="89"/>
      <c r="N584" s="89"/>
      <c r="O584" s="89"/>
      <c r="P584" s="89"/>
      <c r="Q584" s="89"/>
      <c r="R584" s="89"/>
      <c r="S584" s="89"/>
      <c r="T584" s="103" t="e">
        <f t="shared" si="46"/>
        <v>#N/A</v>
      </c>
      <c r="U584" s="89"/>
      <c r="V584" s="103"/>
      <c r="W584" s="89" t="s">
        <v>37</v>
      </c>
      <c r="X584" s="89"/>
      <c r="Y584" s="103">
        <f t="shared" si="47"/>
        <v>0</v>
      </c>
      <c r="Z584" s="105">
        <v>12</v>
      </c>
      <c r="AA584" s="90">
        <f>'LEDGER LOAD INPUT'!E624</f>
        <v>0</v>
      </c>
      <c r="AB584" s="108">
        <f t="shared" si="50"/>
        <v>0</v>
      </c>
      <c r="AC584" s="112">
        <f t="shared" si="51"/>
        <v>0</v>
      </c>
    </row>
    <row r="585" spans="1:29">
      <c r="A585" s="89" t="s">
        <v>32</v>
      </c>
      <c r="B585" s="89" t="s">
        <v>32</v>
      </c>
      <c r="C585" s="89" t="s">
        <v>33</v>
      </c>
      <c r="D585" s="89" t="s">
        <v>33</v>
      </c>
      <c r="E585" s="89">
        <v>180000</v>
      </c>
      <c r="F585" s="89"/>
      <c r="G585" s="103" t="e">
        <f t="shared" si="48"/>
        <v>#N/A</v>
      </c>
      <c r="H585" s="89"/>
      <c r="I585" s="89"/>
      <c r="J585" s="89">
        <v>6000</v>
      </c>
      <c r="K585" s="103"/>
      <c r="L585" s="89"/>
      <c r="M585" s="89"/>
      <c r="N585" s="89"/>
      <c r="O585" s="89"/>
      <c r="P585" s="89"/>
      <c r="Q585" s="89"/>
      <c r="R585" s="89"/>
      <c r="S585" s="89"/>
      <c r="T585" s="103" t="e">
        <f t="shared" si="46"/>
        <v>#N/A</v>
      </c>
      <c r="U585" s="89"/>
      <c r="V585" s="103"/>
      <c r="W585" s="89" t="s">
        <v>37</v>
      </c>
      <c r="X585" s="89"/>
      <c r="Y585" s="103">
        <f t="shared" si="47"/>
        <v>0</v>
      </c>
      <c r="Z585" s="105">
        <v>12</v>
      </c>
      <c r="AA585" s="90">
        <f>'LEDGER LOAD INPUT'!E625</f>
        <v>0</v>
      </c>
      <c r="AB585" s="108">
        <f t="shared" si="50"/>
        <v>0</v>
      </c>
      <c r="AC585" s="112">
        <f t="shared" si="51"/>
        <v>0</v>
      </c>
    </row>
    <row r="586" spans="1:29">
      <c r="A586" s="89" t="s">
        <v>32</v>
      </c>
      <c r="B586" s="89" t="s">
        <v>32</v>
      </c>
      <c r="C586" s="89" t="s">
        <v>33</v>
      </c>
      <c r="D586" s="89" t="s">
        <v>33</v>
      </c>
      <c r="E586" s="89">
        <v>190000</v>
      </c>
      <c r="F586" s="89"/>
      <c r="G586" s="103" t="e">
        <f t="shared" si="48"/>
        <v>#N/A</v>
      </c>
      <c r="H586" s="89"/>
      <c r="I586" s="89"/>
      <c r="J586" s="89">
        <v>6000</v>
      </c>
      <c r="K586" s="103"/>
      <c r="L586" s="89"/>
      <c r="M586" s="89"/>
      <c r="N586" s="89"/>
      <c r="O586" s="89"/>
      <c r="P586" s="89"/>
      <c r="Q586" s="89"/>
      <c r="R586" s="89"/>
      <c r="S586" s="89"/>
      <c r="T586" s="103" t="e">
        <f t="shared" ref="T586:T651" si="52">$T$6</f>
        <v>#N/A</v>
      </c>
      <c r="U586" s="89"/>
      <c r="V586" s="103"/>
      <c r="W586" s="89" t="s">
        <v>37</v>
      </c>
      <c r="X586" s="89"/>
      <c r="Y586" s="103">
        <f t="shared" ref="Y586:Y651" si="53">$Y$6</f>
        <v>0</v>
      </c>
      <c r="Z586" s="105">
        <v>12</v>
      </c>
      <c r="AA586" s="90">
        <f>'LEDGER LOAD INPUT'!E626</f>
        <v>0</v>
      </c>
      <c r="AB586" s="108">
        <f t="shared" si="50"/>
        <v>0</v>
      </c>
      <c r="AC586" s="112">
        <f t="shared" si="51"/>
        <v>0</v>
      </c>
    </row>
    <row r="587" spans="1:29">
      <c r="A587" s="89" t="s">
        <v>32</v>
      </c>
      <c r="B587" s="89" t="s">
        <v>32</v>
      </c>
      <c r="C587" s="89" t="s">
        <v>33</v>
      </c>
      <c r="D587" s="89" t="s">
        <v>33</v>
      </c>
      <c r="E587" s="89">
        <v>200000</v>
      </c>
      <c r="F587" s="89"/>
      <c r="G587" s="103" t="e">
        <f t="shared" ref="G587:G652" si="54">$G$6</f>
        <v>#N/A</v>
      </c>
      <c r="H587" s="89"/>
      <c r="I587" s="89"/>
      <c r="J587" s="89">
        <v>6000</v>
      </c>
      <c r="K587" s="103"/>
      <c r="L587" s="89"/>
      <c r="M587" s="89"/>
      <c r="N587" s="89"/>
      <c r="O587" s="89"/>
      <c r="P587" s="89"/>
      <c r="Q587" s="89"/>
      <c r="R587" s="89"/>
      <c r="S587" s="89"/>
      <c r="T587" s="103" t="e">
        <f t="shared" si="52"/>
        <v>#N/A</v>
      </c>
      <c r="U587" s="89"/>
      <c r="V587" s="103"/>
      <c r="W587" s="89" t="s">
        <v>37</v>
      </c>
      <c r="X587" s="89"/>
      <c r="Y587" s="103">
        <f t="shared" si="53"/>
        <v>0</v>
      </c>
      <c r="Z587" s="105">
        <v>12</v>
      </c>
      <c r="AA587" s="90">
        <f>('LEDGER LOAD INPUT'!E628)*-1</f>
        <v>0</v>
      </c>
      <c r="AB587" s="108">
        <f t="shared" si="50"/>
        <v>0</v>
      </c>
      <c r="AC587" s="112">
        <f t="shared" si="51"/>
        <v>0</v>
      </c>
    </row>
    <row r="588" spans="1:29">
      <c r="A588" s="89" t="s">
        <v>32</v>
      </c>
      <c r="B588" s="89" t="s">
        <v>32</v>
      </c>
      <c r="C588" s="89" t="s">
        <v>33</v>
      </c>
      <c r="D588" s="89" t="s">
        <v>33</v>
      </c>
      <c r="E588" s="89">
        <v>210000</v>
      </c>
      <c r="F588" s="89"/>
      <c r="G588" s="103" t="e">
        <f t="shared" si="54"/>
        <v>#N/A</v>
      </c>
      <c r="H588" s="89"/>
      <c r="I588" s="89"/>
      <c r="J588" s="89">
        <v>6000</v>
      </c>
      <c r="K588" s="103"/>
      <c r="L588" s="89"/>
      <c r="M588" s="89"/>
      <c r="N588" s="89"/>
      <c r="O588" s="89"/>
      <c r="P588" s="89"/>
      <c r="Q588" s="89"/>
      <c r="R588" s="89"/>
      <c r="S588" s="89"/>
      <c r="T588" s="103" t="e">
        <f t="shared" si="52"/>
        <v>#N/A</v>
      </c>
      <c r="U588" s="89"/>
      <c r="V588" s="103"/>
      <c r="W588" s="89" t="s">
        <v>37</v>
      </c>
      <c r="X588" s="89"/>
      <c r="Y588" s="103">
        <f t="shared" si="53"/>
        <v>0</v>
      </c>
      <c r="Z588" s="105">
        <v>12</v>
      </c>
      <c r="AA588" s="90">
        <f>('LEDGER LOAD INPUT'!E629)*-1</f>
        <v>0</v>
      </c>
      <c r="AB588" s="108">
        <f t="shared" si="50"/>
        <v>0</v>
      </c>
      <c r="AC588" s="112">
        <f t="shared" si="51"/>
        <v>0</v>
      </c>
    </row>
    <row r="589" spans="1:29">
      <c r="A589" s="89" t="s">
        <v>32</v>
      </c>
      <c r="B589" s="89" t="s">
        <v>32</v>
      </c>
      <c r="C589" s="89" t="s">
        <v>33</v>
      </c>
      <c r="D589" s="89" t="s">
        <v>33</v>
      </c>
      <c r="E589" s="89">
        <v>220000</v>
      </c>
      <c r="F589" s="89"/>
      <c r="G589" s="103" t="e">
        <f t="shared" si="54"/>
        <v>#N/A</v>
      </c>
      <c r="H589" s="89"/>
      <c r="I589" s="89"/>
      <c r="J589" s="89">
        <v>6000</v>
      </c>
      <c r="K589" s="103"/>
      <c r="L589" s="89"/>
      <c r="M589" s="89"/>
      <c r="N589" s="89"/>
      <c r="O589" s="89"/>
      <c r="P589" s="89"/>
      <c r="Q589" s="89"/>
      <c r="R589" s="89"/>
      <c r="S589" s="89"/>
      <c r="T589" s="103" t="e">
        <f t="shared" si="52"/>
        <v>#N/A</v>
      </c>
      <c r="U589" s="89"/>
      <c r="V589" s="103"/>
      <c r="W589" s="89" t="s">
        <v>37</v>
      </c>
      <c r="X589" s="89"/>
      <c r="Y589" s="103">
        <f t="shared" si="53"/>
        <v>0</v>
      </c>
      <c r="Z589" s="105">
        <v>12</v>
      </c>
      <c r="AA589" s="90">
        <f>('LEDGER LOAD INPUT'!E630)*-1</f>
        <v>0</v>
      </c>
      <c r="AB589" s="108">
        <f t="shared" si="50"/>
        <v>0</v>
      </c>
      <c r="AC589" s="112">
        <f t="shared" si="51"/>
        <v>0</v>
      </c>
    </row>
    <row r="590" spans="1:29">
      <c r="A590" s="89" t="s">
        <v>32</v>
      </c>
      <c r="B590" s="89" t="s">
        <v>32</v>
      </c>
      <c r="C590" s="89" t="s">
        <v>33</v>
      </c>
      <c r="D590" s="89" t="s">
        <v>33</v>
      </c>
      <c r="E590" s="89">
        <v>230000</v>
      </c>
      <c r="F590" s="89"/>
      <c r="G590" s="103" t="e">
        <f t="shared" si="54"/>
        <v>#N/A</v>
      </c>
      <c r="H590" s="89"/>
      <c r="I590" s="89"/>
      <c r="J590" s="89">
        <v>6000</v>
      </c>
      <c r="K590" s="103"/>
      <c r="L590" s="89"/>
      <c r="M590" s="89"/>
      <c r="N590" s="89"/>
      <c r="O590" s="89"/>
      <c r="P590" s="89"/>
      <c r="Q590" s="89"/>
      <c r="R590" s="89"/>
      <c r="S590" s="89"/>
      <c r="T590" s="103" t="e">
        <f t="shared" si="52"/>
        <v>#N/A</v>
      </c>
      <c r="U590" s="89"/>
      <c r="V590" s="103"/>
      <c r="W590" s="89" t="s">
        <v>37</v>
      </c>
      <c r="X590" s="89"/>
      <c r="Y590" s="103">
        <f t="shared" si="53"/>
        <v>0</v>
      </c>
      <c r="Z590" s="105">
        <v>12</v>
      </c>
      <c r="AA590" s="90">
        <f>('LEDGER LOAD INPUT'!E631)*-1</f>
        <v>0</v>
      </c>
      <c r="AB590" s="108">
        <f t="shared" si="50"/>
        <v>0</v>
      </c>
      <c r="AC590" s="112">
        <f t="shared" si="51"/>
        <v>0</v>
      </c>
    </row>
    <row r="591" spans="1:29" s="183" customFormat="1">
      <c r="A591" s="89" t="s">
        <v>32</v>
      </c>
      <c r="B591" s="89" t="s">
        <v>32</v>
      </c>
      <c r="C591" s="89" t="s">
        <v>33</v>
      </c>
      <c r="D591" s="89" t="s">
        <v>33</v>
      </c>
      <c r="E591" s="139">
        <v>237000</v>
      </c>
      <c r="F591" s="139"/>
      <c r="G591" s="103" t="e">
        <f t="shared" si="54"/>
        <v>#N/A</v>
      </c>
      <c r="H591" s="89"/>
      <c r="I591" s="89"/>
      <c r="J591" s="89">
        <v>6000</v>
      </c>
      <c r="K591" s="103"/>
      <c r="L591" s="89"/>
      <c r="M591" s="89"/>
      <c r="N591" s="89"/>
      <c r="O591" s="89"/>
      <c r="P591" s="89"/>
      <c r="Q591" s="89"/>
      <c r="R591" s="89"/>
      <c r="S591" s="89"/>
      <c r="T591" s="103" t="e">
        <f t="shared" si="52"/>
        <v>#N/A</v>
      </c>
      <c r="U591" s="89"/>
      <c r="V591" s="103"/>
      <c r="W591" s="89" t="s">
        <v>37</v>
      </c>
      <c r="X591" s="89"/>
      <c r="Y591" s="103">
        <f t="shared" si="53"/>
        <v>0</v>
      </c>
      <c r="Z591" s="105">
        <v>12</v>
      </c>
      <c r="AA591" s="90">
        <f>('LEDGER LOAD INPUT'!E632)*-1</f>
        <v>0</v>
      </c>
      <c r="AB591" s="108">
        <f t="shared" ref="AB591:AB592" si="55">AA591</f>
        <v>0</v>
      </c>
      <c r="AC591" s="112">
        <f t="shared" ref="AC591:AC592" si="56">AA591</f>
        <v>0</v>
      </c>
    </row>
    <row r="592" spans="1:29" s="183" customFormat="1">
      <c r="A592" s="89" t="s">
        <v>32</v>
      </c>
      <c r="B592" s="89" t="s">
        <v>32</v>
      </c>
      <c r="C592" s="89" t="s">
        <v>33</v>
      </c>
      <c r="D592" s="89" t="s">
        <v>33</v>
      </c>
      <c r="E592" s="139">
        <v>238000</v>
      </c>
      <c r="F592" s="139"/>
      <c r="G592" s="103" t="e">
        <f t="shared" si="54"/>
        <v>#N/A</v>
      </c>
      <c r="H592" s="89"/>
      <c r="I592" s="89"/>
      <c r="J592" s="89">
        <v>6000</v>
      </c>
      <c r="K592" s="103"/>
      <c r="L592" s="89"/>
      <c r="M592" s="89"/>
      <c r="N592" s="89"/>
      <c r="O592" s="89"/>
      <c r="P592" s="89"/>
      <c r="Q592" s="89"/>
      <c r="R592" s="89"/>
      <c r="S592" s="89"/>
      <c r="T592" s="103" t="e">
        <f t="shared" si="52"/>
        <v>#N/A</v>
      </c>
      <c r="U592" s="89"/>
      <c r="V592" s="103"/>
      <c r="W592" s="89" t="s">
        <v>37</v>
      </c>
      <c r="X592" s="89"/>
      <c r="Y592" s="103">
        <f t="shared" si="53"/>
        <v>0</v>
      </c>
      <c r="Z592" s="105">
        <v>12</v>
      </c>
      <c r="AA592" s="90">
        <f>('LEDGER LOAD INPUT'!E633)*-1</f>
        <v>0</v>
      </c>
      <c r="AB592" s="108">
        <f t="shared" si="55"/>
        <v>0</v>
      </c>
      <c r="AC592" s="112">
        <f t="shared" si="56"/>
        <v>0</v>
      </c>
    </row>
    <row r="593" spans="1:29">
      <c r="A593" s="89" t="s">
        <v>32</v>
      </c>
      <c r="B593" s="89" t="s">
        <v>32</v>
      </c>
      <c r="C593" s="89" t="s">
        <v>33</v>
      </c>
      <c r="D593" s="89" t="s">
        <v>33</v>
      </c>
      <c r="E593" s="89">
        <v>250000</v>
      </c>
      <c r="F593" s="89"/>
      <c r="G593" s="103" t="e">
        <f t="shared" si="54"/>
        <v>#N/A</v>
      </c>
      <c r="H593" s="89"/>
      <c r="I593" s="89"/>
      <c r="J593" s="89">
        <v>6000</v>
      </c>
      <c r="K593" s="103"/>
      <c r="L593" s="89"/>
      <c r="M593" s="89"/>
      <c r="N593" s="89"/>
      <c r="O593" s="89"/>
      <c r="P593" s="89"/>
      <c r="Q593" s="89"/>
      <c r="R593" s="89"/>
      <c r="S593" s="89"/>
      <c r="T593" s="103" t="e">
        <f t="shared" si="52"/>
        <v>#N/A</v>
      </c>
      <c r="U593" s="89"/>
      <c r="V593" s="103"/>
      <c r="W593" s="89" t="s">
        <v>37</v>
      </c>
      <c r="X593" s="89"/>
      <c r="Y593" s="103">
        <f t="shared" si="53"/>
        <v>0</v>
      </c>
      <c r="Z593" s="105">
        <v>12</v>
      </c>
      <c r="AA593" s="90">
        <f>('LEDGER LOAD INPUT'!E635)*-1</f>
        <v>0</v>
      </c>
      <c r="AB593" s="108">
        <f t="shared" si="50"/>
        <v>0</v>
      </c>
      <c r="AC593" s="112">
        <f t="shared" si="51"/>
        <v>0</v>
      </c>
    </row>
    <row r="594" spans="1:29">
      <c r="A594" s="89" t="s">
        <v>32</v>
      </c>
      <c r="B594" s="89" t="s">
        <v>32</v>
      </c>
      <c r="C594" s="89" t="s">
        <v>33</v>
      </c>
      <c r="D594" s="89" t="s">
        <v>33</v>
      </c>
      <c r="E594" s="89">
        <v>260000</v>
      </c>
      <c r="F594" s="89"/>
      <c r="G594" s="103" t="e">
        <f t="shared" si="54"/>
        <v>#N/A</v>
      </c>
      <c r="H594" s="89"/>
      <c r="I594" s="89"/>
      <c r="J594" s="89">
        <v>6000</v>
      </c>
      <c r="K594" s="103"/>
      <c r="L594" s="89"/>
      <c r="M594" s="89"/>
      <c r="N594" s="89"/>
      <c r="O594" s="89"/>
      <c r="P594" s="89"/>
      <c r="Q594" s="89"/>
      <c r="R594" s="89"/>
      <c r="S594" s="89"/>
      <c r="T594" s="103" t="e">
        <f t="shared" si="52"/>
        <v>#N/A</v>
      </c>
      <c r="U594" s="89"/>
      <c r="V594" s="103"/>
      <c r="W594" s="89" t="s">
        <v>37</v>
      </c>
      <c r="X594" s="89"/>
      <c r="Y594" s="103">
        <f t="shared" si="53"/>
        <v>0</v>
      </c>
      <c r="Z594" s="105">
        <v>12</v>
      </c>
      <c r="AA594" s="90">
        <f>('LEDGER LOAD INPUT'!E636)*-1</f>
        <v>0</v>
      </c>
      <c r="AB594" s="108">
        <f t="shared" si="50"/>
        <v>0</v>
      </c>
      <c r="AC594" s="112">
        <f t="shared" si="51"/>
        <v>0</v>
      </c>
    </row>
    <row r="595" spans="1:29">
      <c r="A595" s="89" t="s">
        <v>32</v>
      </c>
      <c r="B595" s="89" t="s">
        <v>32</v>
      </c>
      <c r="C595" s="89" t="s">
        <v>33</v>
      </c>
      <c r="D595" s="89" t="s">
        <v>33</v>
      </c>
      <c r="E595" s="89">
        <v>270000</v>
      </c>
      <c r="F595" s="89"/>
      <c r="G595" s="103" t="e">
        <f t="shared" si="54"/>
        <v>#N/A</v>
      </c>
      <c r="H595" s="89"/>
      <c r="I595" s="89"/>
      <c r="J595" s="89">
        <v>6000</v>
      </c>
      <c r="K595" s="103"/>
      <c r="L595" s="89"/>
      <c r="M595" s="89"/>
      <c r="N595" s="89"/>
      <c r="O595" s="89"/>
      <c r="P595" s="89"/>
      <c r="Q595" s="89"/>
      <c r="R595" s="89"/>
      <c r="S595" s="89"/>
      <c r="T595" s="103" t="e">
        <f t="shared" si="52"/>
        <v>#N/A</v>
      </c>
      <c r="U595" s="89"/>
      <c r="V595" s="103"/>
      <c r="W595" s="89" t="s">
        <v>37</v>
      </c>
      <c r="X595" s="89"/>
      <c r="Y595" s="103">
        <f t="shared" si="53"/>
        <v>0</v>
      </c>
      <c r="Z595" s="105">
        <v>12</v>
      </c>
      <c r="AA595" s="90">
        <f>('LEDGER LOAD INPUT'!E637)*-1</f>
        <v>0</v>
      </c>
      <c r="AB595" s="108">
        <f t="shared" si="50"/>
        <v>0</v>
      </c>
      <c r="AC595" s="112">
        <f t="shared" si="51"/>
        <v>0</v>
      </c>
    </row>
    <row r="596" spans="1:29">
      <c r="A596" s="89" t="s">
        <v>32</v>
      </c>
      <c r="B596" s="89" t="s">
        <v>32</v>
      </c>
      <c r="C596" s="89" t="s">
        <v>33</v>
      </c>
      <c r="D596" s="89" t="s">
        <v>33</v>
      </c>
      <c r="E596" s="89">
        <v>280000</v>
      </c>
      <c r="F596" s="89"/>
      <c r="G596" s="103" t="e">
        <f t="shared" si="54"/>
        <v>#N/A</v>
      </c>
      <c r="H596" s="89"/>
      <c r="I596" s="89"/>
      <c r="J596" s="89">
        <v>6000</v>
      </c>
      <c r="K596" s="103"/>
      <c r="L596" s="89"/>
      <c r="M596" s="89"/>
      <c r="N596" s="89"/>
      <c r="O596" s="89"/>
      <c r="P596" s="89"/>
      <c r="Q596" s="89"/>
      <c r="R596" s="89"/>
      <c r="S596" s="89"/>
      <c r="T596" s="103" t="e">
        <f t="shared" si="52"/>
        <v>#N/A</v>
      </c>
      <c r="U596" s="89"/>
      <c r="V596" s="103"/>
      <c r="W596" s="89" t="s">
        <v>37</v>
      </c>
      <c r="X596" s="89"/>
      <c r="Y596" s="103">
        <f t="shared" si="53"/>
        <v>0</v>
      </c>
      <c r="Z596" s="105">
        <v>12</v>
      </c>
      <c r="AA596" s="90">
        <f>('LEDGER LOAD INPUT'!E638)*-1</f>
        <v>0</v>
      </c>
      <c r="AB596" s="108">
        <f t="shared" si="50"/>
        <v>0</v>
      </c>
      <c r="AC596" s="112">
        <f t="shared" si="51"/>
        <v>0</v>
      </c>
    </row>
    <row r="597" spans="1:29">
      <c r="A597" s="89" t="s">
        <v>32</v>
      </c>
      <c r="B597" s="89" t="s">
        <v>32</v>
      </c>
      <c r="C597" s="89" t="s">
        <v>33</v>
      </c>
      <c r="D597" s="89" t="s">
        <v>33</v>
      </c>
      <c r="E597" s="89">
        <v>311000</v>
      </c>
      <c r="F597" s="89"/>
      <c r="G597" s="103" t="e">
        <f t="shared" si="54"/>
        <v>#N/A</v>
      </c>
      <c r="H597" s="89"/>
      <c r="I597" s="89"/>
      <c r="J597" s="89">
        <v>6000</v>
      </c>
      <c r="K597" s="103"/>
      <c r="L597" s="89"/>
      <c r="M597" s="89"/>
      <c r="N597" s="89"/>
      <c r="O597" s="89"/>
      <c r="P597" s="89"/>
      <c r="Q597" s="89"/>
      <c r="R597" s="89"/>
      <c r="S597" s="89"/>
      <c r="T597" s="103" t="e">
        <f t="shared" si="52"/>
        <v>#N/A</v>
      </c>
      <c r="U597" s="89"/>
      <c r="V597" s="103"/>
      <c r="W597" s="89" t="s">
        <v>37</v>
      </c>
      <c r="X597" s="89"/>
      <c r="Y597" s="103">
        <f t="shared" si="53"/>
        <v>0</v>
      </c>
      <c r="Z597" s="105">
        <v>12</v>
      </c>
      <c r="AA597" s="90">
        <f>('LEDGER LOAD INPUT'!E640)*-1</f>
        <v>0</v>
      </c>
      <c r="AB597" s="108">
        <f t="shared" si="50"/>
        <v>0</v>
      </c>
      <c r="AC597" s="112">
        <f t="shared" si="51"/>
        <v>0</v>
      </c>
    </row>
    <row r="598" spans="1:29">
      <c r="A598" s="89" t="s">
        <v>32</v>
      </c>
      <c r="B598" s="89" t="s">
        <v>32</v>
      </c>
      <c r="C598" s="89" t="s">
        <v>33</v>
      </c>
      <c r="D598" s="89" t="s">
        <v>33</v>
      </c>
      <c r="E598" s="89">
        <v>312000</v>
      </c>
      <c r="F598" s="89"/>
      <c r="G598" s="103" t="e">
        <f t="shared" si="54"/>
        <v>#N/A</v>
      </c>
      <c r="H598" s="89"/>
      <c r="I598" s="89"/>
      <c r="J598" s="89">
        <v>6000</v>
      </c>
      <c r="K598" s="103"/>
      <c r="L598" s="89"/>
      <c r="M598" s="89"/>
      <c r="N598" s="89"/>
      <c r="O598" s="89"/>
      <c r="P598" s="89"/>
      <c r="Q598" s="89"/>
      <c r="R598" s="89"/>
      <c r="S598" s="89"/>
      <c r="T598" s="103" t="e">
        <f t="shared" si="52"/>
        <v>#N/A</v>
      </c>
      <c r="U598" s="89"/>
      <c r="V598" s="103"/>
      <c r="W598" s="89" t="s">
        <v>37</v>
      </c>
      <c r="X598" s="89"/>
      <c r="Y598" s="103">
        <f t="shared" si="53"/>
        <v>0</v>
      </c>
      <c r="Z598" s="105">
        <v>12</v>
      </c>
      <c r="AA598" s="90">
        <f>('LEDGER LOAD INPUT'!E641)*-1</f>
        <v>0</v>
      </c>
      <c r="AB598" s="108">
        <f t="shared" si="50"/>
        <v>0</v>
      </c>
      <c r="AC598" s="112">
        <f t="shared" si="51"/>
        <v>0</v>
      </c>
    </row>
    <row r="599" spans="1:29">
      <c r="A599" s="89" t="s">
        <v>32</v>
      </c>
      <c r="B599" s="89" t="s">
        <v>32</v>
      </c>
      <c r="C599" s="89" t="s">
        <v>33</v>
      </c>
      <c r="D599" s="89" t="s">
        <v>33</v>
      </c>
      <c r="E599" s="89">
        <v>313000</v>
      </c>
      <c r="F599" s="89"/>
      <c r="G599" s="103" t="e">
        <f t="shared" si="54"/>
        <v>#N/A</v>
      </c>
      <c r="H599" s="89"/>
      <c r="I599" s="89"/>
      <c r="J599" s="89">
        <v>6000</v>
      </c>
      <c r="K599" s="103"/>
      <c r="L599" s="89"/>
      <c r="M599" s="89"/>
      <c r="N599" s="89"/>
      <c r="O599" s="89"/>
      <c r="P599" s="89"/>
      <c r="Q599" s="89"/>
      <c r="R599" s="89"/>
      <c r="S599" s="89"/>
      <c r="T599" s="103" t="e">
        <f t="shared" si="52"/>
        <v>#N/A</v>
      </c>
      <c r="U599" s="89"/>
      <c r="V599" s="103"/>
      <c r="W599" s="89" t="s">
        <v>37</v>
      </c>
      <c r="X599" s="89"/>
      <c r="Y599" s="103">
        <f t="shared" si="53"/>
        <v>0</v>
      </c>
      <c r="Z599" s="105">
        <v>12</v>
      </c>
      <c r="AA599" s="90">
        <f>('LEDGER LOAD INPUT'!E642)*-1</f>
        <v>0</v>
      </c>
      <c r="AB599" s="108">
        <f t="shared" si="50"/>
        <v>0</v>
      </c>
      <c r="AC599" s="112">
        <f t="shared" si="51"/>
        <v>0</v>
      </c>
    </row>
    <row r="600" spans="1:29">
      <c r="A600" s="89" t="s">
        <v>32</v>
      </c>
      <c r="B600" s="89" t="s">
        <v>32</v>
      </c>
      <c r="C600" s="89" t="s">
        <v>33</v>
      </c>
      <c r="D600" s="89" t="s">
        <v>33</v>
      </c>
      <c r="E600" s="89">
        <v>314000</v>
      </c>
      <c r="F600" s="89"/>
      <c r="G600" s="103" t="e">
        <f t="shared" si="54"/>
        <v>#N/A</v>
      </c>
      <c r="H600" s="89"/>
      <c r="I600" s="89"/>
      <c r="J600" s="89">
        <v>6000</v>
      </c>
      <c r="K600" s="103"/>
      <c r="L600" s="89"/>
      <c r="M600" s="89"/>
      <c r="N600" s="89"/>
      <c r="O600" s="89"/>
      <c r="P600" s="89"/>
      <c r="Q600" s="89"/>
      <c r="R600" s="89"/>
      <c r="S600" s="89"/>
      <c r="T600" s="103" t="e">
        <f t="shared" si="52"/>
        <v>#N/A</v>
      </c>
      <c r="U600" s="89"/>
      <c r="V600" s="103"/>
      <c r="W600" s="89" t="s">
        <v>37</v>
      </c>
      <c r="X600" s="89"/>
      <c r="Y600" s="103">
        <f t="shared" si="53"/>
        <v>0</v>
      </c>
      <c r="Z600" s="105">
        <v>12</v>
      </c>
      <c r="AA600" s="90">
        <f>('LEDGER LOAD INPUT'!E643)*-1</f>
        <v>0</v>
      </c>
      <c r="AB600" s="108">
        <f t="shared" si="50"/>
        <v>0</v>
      </c>
      <c r="AC600" s="112">
        <f t="shared" si="51"/>
        <v>0</v>
      </c>
    </row>
    <row r="601" spans="1:29">
      <c r="A601" s="89" t="s">
        <v>32</v>
      </c>
      <c r="B601" s="89" t="s">
        <v>32</v>
      </c>
      <c r="C601" s="89" t="s">
        <v>33</v>
      </c>
      <c r="D601" s="89" t="s">
        <v>33</v>
      </c>
      <c r="E601" s="89">
        <v>315000</v>
      </c>
      <c r="F601" s="89"/>
      <c r="G601" s="103" t="e">
        <f t="shared" si="54"/>
        <v>#N/A</v>
      </c>
      <c r="H601" s="89"/>
      <c r="I601" s="89"/>
      <c r="J601" s="89">
        <v>6000</v>
      </c>
      <c r="K601" s="103"/>
      <c r="L601" s="89"/>
      <c r="M601" s="89"/>
      <c r="N601" s="89"/>
      <c r="O601" s="89"/>
      <c r="P601" s="89"/>
      <c r="Q601" s="89"/>
      <c r="R601" s="89"/>
      <c r="S601" s="89"/>
      <c r="T601" s="103" t="e">
        <f t="shared" si="52"/>
        <v>#N/A</v>
      </c>
      <c r="U601" s="89"/>
      <c r="V601" s="103"/>
      <c r="W601" s="89" t="s">
        <v>37</v>
      </c>
      <c r="X601" s="89"/>
      <c r="Y601" s="103">
        <f t="shared" si="53"/>
        <v>0</v>
      </c>
      <c r="Z601" s="105">
        <v>12</v>
      </c>
      <c r="AA601" s="90">
        <f>('LEDGER LOAD INPUT'!E644)*-1</f>
        <v>0</v>
      </c>
      <c r="AB601" s="108">
        <f t="shared" si="50"/>
        <v>0</v>
      </c>
      <c r="AC601" s="112">
        <f t="shared" si="51"/>
        <v>0</v>
      </c>
    </row>
    <row r="602" spans="1:29">
      <c r="A602" s="89" t="s">
        <v>32</v>
      </c>
      <c r="B602" s="89" t="s">
        <v>32</v>
      </c>
      <c r="C602" s="89" t="s">
        <v>33</v>
      </c>
      <c r="D602" s="89" t="s">
        <v>33</v>
      </c>
      <c r="E602" s="89">
        <v>316000</v>
      </c>
      <c r="F602" s="89"/>
      <c r="G602" s="103" t="e">
        <f t="shared" si="54"/>
        <v>#N/A</v>
      </c>
      <c r="H602" s="89"/>
      <c r="I602" s="89"/>
      <c r="J602" s="89">
        <v>6000</v>
      </c>
      <c r="K602" s="103"/>
      <c r="L602" s="89"/>
      <c r="M602" s="89"/>
      <c r="N602" s="89"/>
      <c r="O602" s="89"/>
      <c r="P602" s="89"/>
      <c r="Q602" s="89"/>
      <c r="R602" s="89"/>
      <c r="S602" s="89"/>
      <c r="T602" s="103" t="e">
        <f t="shared" si="52"/>
        <v>#N/A</v>
      </c>
      <c r="U602" s="89"/>
      <c r="V602" s="103"/>
      <c r="W602" s="89" t="s">
        <v>37</v>
      </c>
      <c r="X602" s="89"/>
      <c r="Y602" s="103">
        <f t="shared" si="53"/>
        <v>0</v>
      </c>
      <c r="Z602" s="105">
        <v>12</v>
      </c>
      <c r="AA602" s="90">
        <f>('LEDGER LOAD INPUT'!E645)*-1</f>
        <v>0</v>
      </c>
      <c r="AB602" s="108">
        <f t="shared" si="50"/>
        <v>0</v>
      </c>
      <c r="AC602" s="112">
        <f t="shared" si="51"/>
        <v>0</v>
      </c>
    </row>
    <row r="603" spans="1:29">
      <c r="A603" s="89" t="s">
        <v>32</v>
      </c>
      <c r="B603" s="89" t="s">
        <v>32</v>
      </c>
      <c r="C603" s="89" t="s">
        <v>33</v>
      </c>
      <c r="D603" s="89" t="s">
        <v>33</v>
      </c>
      <c r="E603" s="89">
        <v>321000</v>
      </c>
      <c r="F603" s="89"/>
      <c r="G603" s="103" t="e">
        <f t="shared" si="54"/>
        <v>#N/A</v>
      </c>
      <c r="H603" s="89"/>
      <c r="I603" s="89"/>
      <c r="J603" s="89">
        <v>6000</v>
      </c>
      <c r="K603" s="103"/>
      <c r="L603" s="89"/>
      <c r="M603" s="89"/>
      <c r="N603" s="89"/>
      <c r="O603" s="89"/>
      <c r="P603" s="89"/>
      <c r="Q603" s="89"/>
      <c r="R603" s="89"/>
      <c r="S603" s="89"/>
      <c r="T603" s="103" t="e">
        <f t="shared" si="52"/>
        <v>#N/A</v>
      </c>
      <c r="U603" s="89"/>
      <c r="V603" s="103"/>
      <c r="W603" s="89" t="s">
        <v>37</v>
      </c>
      <c r="X603" s="89"/>
      <c r="Y603" s="103">
        <f t="shared" si="53"/>
        <v>0</v>
      </c>
      <c r="Z603" s="105">
        <v>12</v>
      </c>
      <c r="AA603" s="90">
        <f>('LEDGER LOAD INPUT'!E646)*-1</f>
        <v>0</v>
      </c>
      <c r="AB603" s="108">
        <f t="shared" si="50"/>
        <v>0</v>
      </c>
      <c r="AC603" s="112">
        <f t="shared" si="51"/>
        <v>0</v>
      </c>
    </row>
    <row r="604" spans="1:29">
      <c r="A604" s="89" t="s">
        <v>32</v>
      </c>
      <c r="B604" s="89" t="s">
        <v>32</v>
      </c>
      <c r="C604" s="89" t="s">
        <v>33</v>
      </c>
      <c r="D604" s="89" t="s">
        <v>33</v>
      </c>
      <c r="E604" s="89">
        <v>322000</v>
      </c>
      <c r="F604" s="89"/>
      <c r="G604" s="103" t="e">
        <f t="shared" si="54"/>
        <v>#N/A</v>
      </c>
      <c r="H604" s="89"/>
      <c r="I604" s="89"/>
      <c r="J604" s="89">
        <v>6000</v>
      </c>
      <c r="K604" s="103"/>
      <c r="L604" s="89"/>
      <c r="M604" s="89"/>
      <c r="N604" s="89"/>
      <c r="O604" s="89"/>
      <c r="P604" s="89"/>
      <c r="Q604" s="89"/>
      <c r="R604" s="89"/>
      <c r="S604" s="89"/>
      <c r="T604" s="103" t="e">
        <f t="shared" si="52"/>
        <v>#N/A</v>
      </c>
      <c r="U604" s="89"/>
      <c r="V604" s="103"/>
      <c r="W604" s="89" t="s">
        <v>37</v>
      </c>
      <c r="X604" s="89"/>
      <c r="Y604" s="103">
        <f t="shared" si="53"/>
        <v>0</v>
      </c>
      <c r="Z604" s="105">
        <v>12</v>
      </c>
      <c r="AA604" s="90">
        <f>('LEDGER LOAD INPUT'!E647)*-1</f>
        <v>0</v>
      </c>
      <c r="AB604" s="108">
        <f t="shared" si="50"/>
        <v>0</v>
      </c>
      <c r="AC604" s="112">
        <f t="shared" si="51"/>
        <v>0</v>
      </c>
    </row>
    <row r="605" spans="1:29">
      <c r="A605" s="89" t="s">
        <v>32</v>
      </c>
      <c r="B605" s="89" t="s">
        <v>32</v>
      </c>
      <c r="C605" s="89" t="s">
        <v>33</v>
      </c>
      <c r="D605" s="89" t="s">
        <v>33</v>
      </c>
      <c r="E605" s="89">
        <v>323000</v>
      </c>
      <c r="F605" s="89"/>
      <c r="G605" s="103" t="e">
        <f t="shared" si="54"/>
        <v>#N/A</v>
      </c>
      <c r="H605" s="89"/>
      <c r="I605" s="89"/>
      <c r="J605" s="89">
        <v>6000</v>
      </c>
      <c r="K605" s="103"/>
      <c r="L605" s="89"/>
      <c r="M605" s="89"/>
      <c r="N605" s="89"/>
      <c r="O605" s="89"/>
      <c r="P605" s="89"/>
      <c r="Q605" s="89"/>
      <c r="R605" s="89"/>
      <c r="S605" s="89"/>
      <c r="T605" s="103" t="e">
        <f t="shared" si="52"/>
        <v>#N/A</v>
      </c>
      <c r="U605" s="89"/>
      <c r="V605" s="103"/>
      <c r="W605" s="89" t="s">
        <v>37</v>
      </c>
      <c r="X605" s="89"/>
      <c r="Y605" s="103">
        <f t="shared" si="53"/>
        <v>0</v>
      </c>
      <c r="Z605" s="105">
        <v>12</v>
      </c>
      <c r="AA605" s="90">
        <f>('LEDGER LOAD INPUT'!E648)*-1</f>
        <v>0</v>
      </c>
      <c r="AB605" s="108">
        <f t="shared" si="50"/>
        <v>0</v>
      </c>
      <c r="AC605" s="112">
        <f t="shared" si="51"/>
        <v>0</v>
      </c>
    </row>
    <row r="606" spans="1:29">
      <c r="A606" s="89" t="s">
        <v>32</v>
      </c>
      <c r="B606" s="89" t="s">
        <v>32</v>
      </c>
      <c r="C606" s="89" t="s">
        <v>33</v>
      </c>
      <c r="D606" s="89" t="s">
        <v>33</v>
      </c>
      <c r="E606" s="89">
        <v>331000</v>
      </c>
      <c r="F606" s="89"/>
      <c r="G606" s="103" t="e">
        <f t="shared" si="54"/>
        <v>#N/A</v>
      </c>
      <c r="H606" s="89"/>
      <c r="I606" s="89"/>
      <c r="J606" s="89">
        <v>6000</v>
      </c>
      <c r="K606" s="103"/>
      <c r="L606" s="89"/>
      <c r="M606" s="89"/>
      <c r="N606" s="89"/>
      <c r="O606" s="89"/>
      <c r="P606" s="89"/>
      <c r="Q606" s="89"/>
      <c r="R606" s="89"/>
      <c r="S606" s="89"/>
      <c r="T606" s="103" t="e">
        <f t="shared" si="52"/>
        <v>#N/A</v>
      </c>
      <c r="U606" s="89"/>
      <c r="V606" s="103"/>
      <c r="W606" s="89" t="s">
        <v>37</v>
      </c>
      <c r="X606" s="89"/>
      <c r="Y606" s="103">
        <f t="shared" si="53"/>
        <v>0</v>
      </c>
      <c r="Z606" s="105">
        <v>12</v>
      </c>
      <c r="AA606" s="90">
        <f>('LEDGER LOAD INPUT'!E649)*-1</f>
        <v>0</v>
      </c>
      <c r="AB606" s="108">
        <f t="shared" si="50"/>
        <v>0</v>
      </c>
      <c r="AC606" s="112">
        <f t="shared" si="51"/>
        <v>0</v>
      </c>
    </row>
    <row r="607" spans="1:29">
      <c r="A607" s="89" t="s">
        <v>32</v>
      </c>
      <c r="B607" s="89" t="s">
        <v>32</v>
      </c>
      <c r="C607" s="89" t="s">
        <v>33</v>
      </c>
      <c r="D607" s="89" t="s">
        <v>33</v>
      </c>
      <c r="E607" s="89">
        <v>332000</v>
      </c>
      <c r="F607" s="89"/>
      <c r="G607" s="103" t="e">
        <f t="shared" si="54"/>
        <v>#N/A</v>
      </c>
      <c r="H607" s="89"/>
      <c r="I607" s="89"/>
      <c r="J607" s="89">
        <v>6000</v>
      </c>
      <c r="K607" s="103"/>
      <c r="L607" s="89"/>
      <c r="M607" s="89"/>
      <c r="N607" s="89"/>
      <c r="O607" s="89"/>
      <c r="P607" s="89"/>
      <c r="Q607" s="89"/>
      <c r="R607" s="89"/>
      <c r="S607" s="89"/>
      <c r="T607" s="103" t="e">
        <f t="shared" si="52"/>
        <v>#N/A</v>
      </c>
      <c r="U607" s="89"/>
      <c r="V607" s="103"/>
      <c r="W607" s="89" t="s">
        <v>37</v>
      </c>
      <c r="X607" s="89"/>
      <c r="Y607" s="103">
        <f t="shared" si="53"/>
        <v>0</v>
      </c>
      <c r="Z607" s="105">
        <v>12</v>
      </c>
      <c r="AA607" s="90">
        <f>('LEDGER LOAD INPUT'!E650)*-1</f>
        <v>0</v>
      </c>
      <c r="AB607" s="108">
        <f t="shared" si="50"/>
        <v>0</v>
      </c>
      <c r="AC607" s="112">
        <f t="shared" si="51"/>
        <v>0</v>
      </c>
    </row>
    <row r="608" spans="1:29">
      <c r="A608" s="89" t="s">
        <v>32</v>
      </c>
      <c r="B608" s="89" t="s">
        <v>32</v>
      </c>
      <c r="C608" s="89" t="s">
        <v>33</v>
      </c>
      <c r="D608" s="89" t="s">
        <v>33</v>
      </c>
      <c r="E608" s="89">
        <v>333000</v>
      </c>
      <c r="F608" s="89"/>
      <c r="G608" s="103" t="e">
        <f t="shared" si="54"/>
        <v>#N/A</v>
      </c>
      <c r="H608" s="89"/>
      <c r="I608" s="89"/>
      <c r="J608" s="89">
        <v>6000</v>
      </c>
      <c r="K608" s="103"/>
      <c r="L608" s="89"/>
      <c r="M608" s="89"/>
      <c r="N608" s="89"/>
      <c r="O608" s="89"/>
      <c r="P608" s="89"/>
      <c r="Q608" s="89"/>
      <c r="R608" s="89"/>
      <c r="S608" s="89"/>
      <c r="T608" s="103" t="e">
        <f t="shared" si="52"/>
        <v>#N/A</v>
      </c>
      <c r="U608" s="89"/>
      <c r="V608" s="103"/>
      <c r="W608" s="89" t="s">
        <v>37</v>
      </c>
      <c r="X608" s="89"/>
      <c r="Y608" s="103">
        <f t="shared" si="53"/>
        <v>0</v>
      </c>
      <c r="Z608" s="105">
        <v>12</v>
      </c>
      <c r="AA608" s="90">
        <f>('LEDGER LOAD INPUT'!E651)*-1</f>
        <v>0</v>
      </c>
      <c r="AB608" s="108">
        <f t="shared" si="50"/>
        <v>0</v>
      </c>
      <c r="AC608" s="112">
        <f t="shared" si="51"/>
        <v>0</v>
      </c>
    </row>
    <row r="609" spans="1:29">
      <c r="A609" s="89" t="s">
        <v>32</v>
      </c>
      <c r="B609" s="89" t="s">
        <v>32</v>
      </c>
      <c r="C609" s="89" t="s">
        <v>33</v>
      </c>
      <c r="D609" s="89" t="s">
        <v>33</v>
      </c>
      <c r="E609" s="89">
        <v>334000</v>
      </c>
      <c r="F609" s="89"/>
      <c r="G609" s="103" t="e">
        <f t="shared" si="54"/>
        <v>#N/A</v>
      </c>
      <c r="H609" s="89"/>
      <c r="I609" s="89"/>
      <c r="J609" s="89">
        <v>6000</v>
      </c>
      <c r="K609" s="103"/>
      <c r="L609" s="89"/>
      <c r="M609" s="89"/>
      <c r="N609" s="89"/>
      <c r="O609" s="89"/>
      <c r="P609" s="89"/>
      <c r="Q609" s="89"/>
      <c r="R609" s="89"/>
      <c r="S609" s="89"/>
      <c r="T609" s="103" t="e">
        <f t="shared" si="52"/>
        <v>#N/A</v>
      </c>
      <c r="U609" s="89"/>
      <c r="V609" s="103"/>
      <c r="W609" s="89" t="s">
        <v>37</v>
      </c>
      <c r="X609" s="89"/>
      <c r="Y609" s="103">
        <f t="shared" si="53"/>
        <v>0</v>
      </c>
      <c r="Z609" s="105">
        <v>12</v>
      </c>
      <c r="AA609" s="90">
        <f>('LEDGER LOAD INPUT'!E652)*-1</f>
        <v>0</v>
      </c>
      <c r="AB609" s="108">
        <f t="shared" si="50"/>
        <v>0</v>
      </c>
      <c r="AC609" s="112">
        <f t="shared" si="51"/>
        <v>0</v>
      </c>
    </row>
    <row r="610" spans="1:29">
      <c r="A610" s="89" t="s">
        <v>32</v>
      </c>
      <c r="B610" s="89" t="s">
        <v>32</v>
      </c>
      <c r="C610" s="89" t="s">
        <v>33</v>
      </c>
      <c r="D610" s="89" t="s">
        <v>33</v>
      </c>
      <c r="E610" s="89">
        <v>335000</v>
      </c>
      <c r="F610" s="89"/>
      <c r="G610" s="103" t="e">
        <f t="shared" si="54"/>
        <v>#N/A</v>
      </c>
      <c r="H610" s="89"/>
      <c r="I610" s="89"/>
      <c r="J610" s="89">
        <v>6000</v>
      </c>
      <c r="K610" s="103"/>
      <c r="L610" s="89"/>
      <c r="M610" s="89"/>
      <c r="N610" s="89"/>
      <c r="O610" s="89"/>
      <c r="P610" s="89"/>
      <c r="Q610" s="89"/>
      <c r="R610" s="89"/>
      <c r="S610" s="89"/>
      <c r="T610" s="103" t="e">
        <f t="shared" si="52"/>
        <v>#N/A</v>
      </c>
      <c r="U610" s="89"/>
      <c r="V610" s="103"/>
      <c r="W610" s="89" t="s">
        <v>37</v>
      </c>
      <c r="X610" s="89"/>
      <c r="Y610" s="103">
        <f t="shared" si="53"/>
        <v>0</v>
      </c>
      <c r="Z610" s="105">
        <v>12</v>
      </c>
      <c r="AA610" s="90">
        <f>('LEDGER LOAD INPUT'!E653)*-1</f>
        <v>0</v>
      </c>
      <c r="AB610" s="108">
        <f t="shared" si="50"/>
        <v>0</v>
      </c>
      <c r="AC610" s="112">
        <f t="shared" si="51"/>
        <v>0</v>
      </c>
    </row>
    <row r="611" spans="1:29">
      <c r="A611" s="89" t="s">
        <v>32</v>
      </c>
      <c r="B611" s="89" t="s">
        <v>32</v>
      </c>
      <c r="C611" s="89" t="s">
        <v>33</v>
      </c>
      <c r="D611" s="89" t="s">
        <v>33</v>
      </c>
      <c r="E611" s="89">
        <v>336000</v>
      </c>
      <c r="F611" s="89"/>
      <c r="G611" s="103" t="e">
        <f t="shared" si="54"/>
        <v>#N/A</v>
      </c>
      <c r="H611" s="89"/>
      <c r="I611" s="89"/>
      <c r="J611" s="89">
        <v>6000</v>
      </c>
      <c r="K611" s="103"/>
      <c r="L611" s="89"/>
      <c r="M611" s="89"/>
      <c r="N611" s="89"/>
      <c r="O611" s="89"/>
      <c r="P611" s="89"/>
      <c r="Q611" s="89"/>
      <c r="R611" s="89"/>
      <c r="S611" s="89"/>
      <c r="T611" s="103" t="e">
        <f t="shared" si="52"/>
        <v>#N/A</v>
      </c>
      <c r="U611" s="89"/>
      <c r="V611" s="103"/>
      <c r="W611" s="89" t="s">
        <v>37</v>
      </c>
      <c r="X611" s="89"/>
      <c r="Y611" s="103">
        <f t="shared" si="53"/>
        <v>0</v>
      </c>
      <c r="Z611" s="105">
        <v>12</v>
      </c>
      <c r="AA611" s="90">
        <f>('LEDGER LOAD INPUT'!E654)*-1</f>
        <v>0</v>
      </c>
      <c r="AB611" s="108">
        <f t="shared" si="50"/>
        <v>0</v>
      </c>
      <c r="AC611" s="112">
        <f t="shared" si="51"/>
        <v>0</v>
      </c>
    </row>
    <row r="612" spans="1:29">
      <c r="A612" s="89" t="s">
        <v>32</v>
      </c>
      <c r="B612" s="89" t="s">
        <v>32</v>
      </c>
      <c r="C612" s="89" t="s">
        <v>33</v>
      </c>
      <c r="D612" s="89" t="s">
        <v>33</v>
      </c>
      <c r="E612" s="89">
        <v>337000</v>
      </c>
      <c r="F612" s="89"/>
      <c r="G612" s="103" t="e">
        <f t="shared" si="54"/>
        <v>#N/A</v>
      </c>
      <c r="H612" s="89"/>
      <c r="I612" s="89"/>
      <c r="J612" s="89">
        <v>6000</v>
      </c>
      <c r="K612" s="103"/>
      <c r="L612" s="89"/>
      <c r="M612" s="89"/>
      <c r="N612" s="89"/>
      <c r="O612" s="89"/>
      <c r="P612" s="89"/>
      <c r="Q612" s="89"/>
      <c r="R612" s="89"/>
      <c r="S612" s="89"/>
      <c r="T612" s="103" t="e">
        <f t="shared" si="52"/>
        <v>#N/A</v>
      </c>
      <c r="U612" s="89"/>
      <c r="V612" s="103"/>
      <c r="W612" s="89" t="s">
        <v>37</v>
      </c>
      <c r="X612" s="89"/>
      <c r="Y612" s="103">
        <f t="shared" si="53"/>
        <v>0</v>
      </c>
      <c r="Z612" s="105">
        <v>12</v>
      </c>
      <c r="AA612" s="90">
        <f>('LEDGER LOAD INPUT'!E655)*-1</f>
        <v>0</v>
      </c>
      <c r="AB612" s="108">
        <f t="shared" si="50"/>
        <v>0</v>
      </c>
      <c r="AC612" s="112">
        <f t="shared" si="51"/>
        <v>0</v>
      </c>
    </row>
    <row r="613" spans="1:29">
      <c r="A613" s="89" t="s">
        <v>32</v>
      </c>
      <c r="B613" s="89" t="s">
        <v>32</v>
      </c>
      <c r="C613" s="89" t="s">
        <v>33</v>
      </c>
      <c r="D613" s="89" t="s">
        <v>33</v>
      </c>
      <c r="E613" s="89">
        <v>338000</v>
      </c>
      <c r="F613" s="89"/>
      <c r="G613" s="103" t="e">
        <f t="shared" si="54"/>
        <v>#N/A</v>
      </c>
      <c r="H613" s="89"/>
      <c r="I613" s="89"/>
      <c r="J613" s="89">
        <v>6000</v>
      </c>
      <c r="K613" s="103"/>
      <c r="L613" s="89"/>
      <c r="M613" s="89"/>
      <c r="N613" s="89"/>
      <c r="O613" s="89"/>
      <c r="P613" s="89"/>
      <c r="Q613" s="89"/>
      <c r="R613" s="89"/>
      <c r="S613" s="89"/>
      <c r="T613" s="103" t="e">
        <f t="shared" si="52"/>
        <v>#N/A</v>
      </c>
      <c r="U613" s="89"/>
      <c r="V613" s="103"/>
      <c r="W613" s="89" t="s">
        <v>37</v>
      </c>
      <c r="X613" s="89"/>
      <c r="Y613" s="103">
        <f t="shared" si="53"/>
        <v>0</v>
      </c>
      <c r="Z613" s="105">
        <v>12</v>
      </c>
      <c r="AA613" s="90">
        <f>('LEDGER LOAD INPUT'!E656)*-1</f>
        <v>0</v>
      </c>
      <c r="AB613" s="108">
        <f t="shared" si="50"/>
        <v>0</v>
      </c>
      <c r="AC613" s="112">
        <f t="shared" si="51"/>
        <v>0</v>
      </c>
    </row>
    <row r="614" spans="1:29">
      <c r="A614" s="89" t="s">
        <v>32</v>
      </c>
      <c r="B614" s="89" t="s">
        <v>32</v>
      </c>
      <c r="C614" s="89" t="s">
        <v>33</v>
      </c>
      <c r="D614" s="89" t="s">
        <v>33</v>
      </c>
      <c r="E614" s="89">
        <v>339000</v>
      </c>
      <c r="F614" s="89"/>
      <c r="G614" s="103" t="e">
        <f t="shared" si="54"/>
        <v>#N/A</v>
      </c>
      <c r="H614" s="89"/>
      <c r="I614" s="89"/>
      <c r="J614" s="89">
        <v>6000</v>
      </c>
      <c r="K614" s="103"/>
      <c r="L614" s="89"/>
      <c r="M614" s="89"/>
      <c r="N614" s="89"/>
      <c r="O614" s="89"/>
      <c r="P614" s="89"/>
      <c r="Q614" s="89"/>
      <c r="R614" s="89"/>
      <c r="S614" s="89"/>
      <c r="T614" s="103" t="e">
        <f t="shared" si="52"/>
        <v>#N/A</v>
      </c>
      <c r="U614" s="89"/>
      <c r="V614" s="103"/>
      <c r="W614" s="89" t="s">
        <v>37</v>
      </c>
      <c r="X614" s="89"/>
      <c r="Y614" s="103">
        <f t="shared" si="53"/>
        <v>0</v>
      </c>
      <c r="Z614" s="105">
        <v>12</v>
      </c>
      <c r="AA614" s="90">
        <f>('LEDGER LOAD INPUT'!E657)*-1</f>
        <v>0</v>
      </c>
      <c r="AB614" s="108">
        <f t="shared" si="50"/>
        <v>0</v>
      </c>
      <c r="AC614" s="112">
        <f t="shared" si="51"/>
        <v>0</v>
      </c>
    </row>
    <row r="615" spans="1:29">
      <c r="A615" s="89" t="s">
        <v>32</v>
      </c>
      <c r="B615" s="89" t="s">
        <v>32</v>
      </c>
      <c r="C615" s="89" t="s">
        <v>33</v>
      </c>
      <c r="D615" s="89" t="s">
        <v>33</v>
      </c>
      <c r="E615" s="89">
        <v>341000</v>
      </c>
      <c r="F615" s="89"/>
      <c r="G615" s="103" t="e">
        <f t="shared" si="54"/>
        <v>#N/A</v>
      </c>
      <c r="H615" s="89"/>
      <c r="I615" s="89"/>
      <c r="J615" s="89">
        <v>6000</v>
      </c>
      <c r="K615" s="103"/>
      <c r="L615" s="89"/>
      <c r="M615" s="89"/>
      <c r="N615" s="89"/>
      <c r="O615" s="89"/>
      <c r="P615" s="89"/>
      <c r="Q615" s="89"/>
      <c r="R615" s="89"/>
      <c r="S615" s="89"/>
      <c r="T615" s="103" t="e">
        <f t="shared" si="52"/>
        <v>#N/A</v>
      </c>
      <c r="U615" s="89"/>
      <c r="V615" s="103"/>
      <c r="W615" s="89" t="s">
        <v>37</v>
      </c>
      <c r="X615" s="89"/>
      <c r="Y615" s="103">
        <f t="shared" si="53"/>
        <v>0</v>
      </c>
      <c r="Z615" s="105">
        <v>12</v>
      </c>
      <c r="AA615" s="90">
        <f>('LEDGER LOAD INPUT'!E658)*-1</f>
        <v>0</v>
      </c>
      <c r="AB615" s="108">
        <f t="shared" si="50"/>
        <v>0</v>
      </c>
      <c r="AC615" s="112">
        <f t="shared" si="51"/>
        <v>0</v>
      </c>
    </row>
    <row r="616" spans="1:29">
      <c r="A616" s="89" t="s">
        <v>32</v>
      </c>
      <c r="B616" s="89" t="s">
        <v>32</v>
      </c>
      <c r="C616" s="89" t="s">
        <v>33</v>
      </c>
      <c r="D616" s="89" t="s">
        <v>33</v>
      </c>
      <c r="E616" s="89">
        <v>342000</v>
      </c>
      <c r="F616" s="89"/>
      <c r="G616" s="103" t="e">
        <f t="shared" si="54"/>
        <v>#N/A</v>
      </c>
      <c r="H616" s="89"/>
      <c r="I616" s="89"/>
      <c r="J616" s="89">
        <v>6000</v>
      </c>
      <c r="K616" s="103"/>
      <c r="L616" s="89"/>
      <c r="M616" s="89"/>
      <c r="N616" s="89"/>
      <c r="O616" s="89"/>
      <c r="P616" s="89"/>
      <c r="Q616" s="89"/>
      <c r="R616" s="89"/>
      <c r="S616" s="89"/>
      <c r="T616" s="103" t="e">
        <f t="shared" si="52"/>
        <v>#N/A</v>
      </c>
      <c r="U616" s="89"/>
      <c r="V616" s="103"/>
      <c r="W616" s="89" t="s">
        <v>37</v>
      </c>
      <c r="X616" s="89"/>
      <c r="Y616" s="103">
        <f t="shared" si="53"/>
        <v>0</v>
      </c>
      <c r="Z616" s="105">
        <v>12</v>
      </c>
      <c r="AA616" s="90">
        <f>('LEDGER LOAD INPUT'!E659)*-1</f>
        <v>0</v>
      </c>
      <c r="AB616" s="108">
        <f t="shared" si="50"/>
        <v>0</v>
      </c>
      <c r="AC616" s="112">
        <f t="shared" si="51"/>
        <v>0</v>
      </c>
    </row>
    <row r="617" spans="1:29">
      <c r="A617" s="89" t="s">
        <v>32</v>
      </c>
      <c r="B617" s="89" t="s">
        <v>32</v>
      </c>
      <c r="C617" s="89" t="s">
        <v>33</v>
      </c>
      <c r="D617" s="89" t="s">
        <v>33</v>
      </c>
      <c r="E617" s="89">
        <v>343000</v>
      </c>
      <c r="F617" s="89"/>
      <c r="G617" s="103" t="e">
        <f t="shared" si="54"/>
        <v>#N/A</v>
      </c>
      <c r="H617" s="89"/>
      <c r="I617" s="89"/>
      <c r="J617" s="89">
        <v>6000</v>
      </c>
      <c r="K617" s="103"/>
      <c r="L617" s="89"/>
      <c r="M617" s="89"/>
      <c r="N617" s="89"/>
      <c r="O617" s="89"/>
      <c r="P617" s="89"/>
      <c r="Q617" s="89"/>
      <c r="R617" s="89"/>
      <c r="S617" s="89"/>
      <c r="T617" s="103" t="e">
        <f t="shared" si="52"/>
        <v>#N/A</v>
      </c>
      <c r="U617" s="89"/>
      <c r="V617" s="103"/>
      <c r="W617" s="89" t="s">
        <v>37</v>
      </c>
      <c r="X617" s="89"/>
      <c r="Y617" s="103">
        <f t="shared" si="53"/>
        <v>0</v>
      </c>
      <c r="Z617" s="105">
        <v>12</v>
      </c>
      <c r="AA617" s="90">
        <f>('LEDGER LOAD INPUT'!E660)*-1</f>
        <v>0</v>
      </c>
      <c r="AB617" s="108">
        <f t="shared" si="50"/>
        <v>0</v>
      </c>
      <c r="AC617" s="112">
        <f t="shared" si="51"/>
        <v>0</v>
      </c>
    </row>
    <row r="618" spans="1:29">
      <c r="A618" s="89" t="s">
        <v>32</v>
      </c>
      <c r="B618" s="89" t="s">
        <v>32</v>
      </c>
      <c r="C618" s="89" t="s">
        <v>33</v>
      </c>
      <c r="D618" s="89" t="s">
        <v>33</v>
      </c>
      <c r="E618" s="89">
        <v>344000</v>
      </c>
      <c r="F618" s="89"/>
      <c r="G618" s="103" t="e">
        <f t="shared" si="54"/>
        <v>#N/A</v>
      </c>
      <c r="H618" s="89"/>
      <c r="I618" s="89"/>
      <c r="J618" s="89">
        <v>6000</v>
      </c>
      <c r="K618" s="103"/>
      <c r="L618" s="89"/>
      <c r="M618" s="89"/>
      <c r="N618" s="89"/>
      <c r="O618" s="89"/>
      <c r="P618" s="89"/>
      <c r="Q618" s="89"/>
      <c r="R618" s="89"/>
      <c r="S618" s="89"/>
      <c r="T618" s="103" t="e">
        <f t="shared" si="52"/>
        <v>#N/A</v>
      </c>
      <c r="U618" s="89"/>
      <c r="V618" s="103"/>
      <c r="W618" s="89" t="s">
        <v>37</v>
      </c>
      <c r="X618" s="89"/>
      <c r="Y618" s="103">
        <f t="shared" si="53"/>
        <v>0</v>
      </c>
      <c r="Z618" s="105">
        <v>12</v>
      </c>
      <c r="AA618" s="90">
        <f>('LEDGER LOAD INPUT'!E661)*-1</f>
        <v>0</v>
      </c>
      <c r="AB618" s="108">
        <f t="shared" si="50"/>
        <v>0</v>
      </c>
      <c r="AC618" s="112">
        <f t="shared" si="51"/>
        <v>0</v>
      </c>
    </row>
    <row r="619" spans="1:29">
      <c r="A619" s="89" t="s">
        <v>32</v>
      </c>
      <c r="B619" s="89" t="s">
        <v>32</v>
      </c>
      <c r="C619" s="89" t="s">
        <v>33</v>
      </c>
      <c r="D619" s="89" t="s">
        <v>33</v>
      </c>
      <c r="E619" s="89">
        <v>345000</v>
      </c>
      <c r="F619" s="89"/>
      <c r="G619" s="103" t="e">
        <f t="shared" si="54"/>
        <v>#N/A</v>
      </c>
      <c r="H619" s="89"/>
      <c r="I619" s="89"/>
      <c r="J619" s="89">
        <v>6000</v>
      </c>
      <c r="K619" s="103"/>
      <c r="L619" s="89"/>
      <c r="M619" s="89"/>
      <c r="N619" s="89"/>
      <c r="O619" s="89"/>
      <c r="P619" s="89"/>
      <c r="Q619" s="89"/>
      <c r="R619" s="89"/>
      <c r="S619" s="89"/>
      <c r="T619" s="103" t="e">
        <f t="shared" si="52"/>
        <v>#N/A</v>
      </c>
      <c r="U619" s="89"/>
      <c r="V619" s="103"/>
      <c r="W619" s="89" t="s">
        <v>37</v>
      </c>
      <c r="X619" s="89"/>
      <c r="Y619" s="103">
        <f t="shared" si="53"/>
        <v>0</v>
      </c>
      <c r="Z619" s="105">
        <v>12</v>
      </c>
      <c r="AA619" s="90">
        <f>('LEDGER LOAD INPUT'!E662)*-1</f>
        <v>0</v>
      </c>
      <c r="AB619" s="108">
        <f t="shared" si="50"/>
        <v>0</v>
      </c>
      <c r="AC619" s="112">
        <f t="shared" si="51"/>
        <v>0</v>
      </c>
    </row>
    <row r="620" spans="1:29">
      <c r="A620" s="89" t="s">
        <v>32</v>
      </c>
      <c r="B620" s="89" t="s">
        <v>32</v>
      </c>
      <c r="C620" s="89" t="s">
        <v>33</v>
      </c>
      <c r="D620" s="89" t="s">
        <v>33</v>
      </c>
      <c r="E620" s="89">
        <v>346000</v>
      </c>
      <c r="F620" s="89"/>
      <c r="G620" s="103" t="e">
        <f t="shared" si="54"/>
        <v>#N/A</v>
      </c>
      <c r="H620" s="89"/>
      <c r="I620" s="89"/>
      <c r="J620" s="89">
        <v>6000</v>
      </c>
      <c r="K620" s="103"/>
      <c r="L620" s="89"/>
      <c r="M620" s="89"/>
      <c r="N620" s="89"/>
      <c r="O620" s="89"/>
      <c r="P620" s="89"/>
      <c r="Q620" s="89"/>
      <c r="R620" s="89"/>
      <c r="S620" s="89"/>
      <c r="T620" s="103" t="e">
        <f t="shared" si="52"/>
        <v>#N/A</v>
      </c>
      <c r="U620" s="89"/>
      <c r="V620" s="103"/>
      <c r="W620" s="89" t="s">
        <v>37</v>
      </c>
      <c r="X620" s="89"/>
      <c r="Y620" s="103">
        <f t="shared" si="53"/>
        <v>0</v>
      </c>
      <c r="Z620" s="105">
        <v>12</v>
      </c>
      <c r="AA620" s="90">
        <f>('LEDGER LOAD INPUT'!E663)*-1</f>
        <v>0</v>
      </c>
      <c r="AB620" s="108">
        <f t="shared" si="50"/>
        <v>0</v>
      </c>
      <c r="AC620" s="112">
        <f t="shared" si="51"/>
        <v>0</v>
      </c>
    </row>
    <row r="621" spans="1:29">
      <c r="A621" s="89" t="s">
        <v>32</v>
      </c>
      <c r="B621" s="89" t="s">
        <v>32</v>
      </c>
      <c r="C621" s="89" t="s">
        <v>33</v>
      </c>
      <c r="D621" s="89" t="s">
        <v>33</v>
      </c>
      <c r="E621" s="89">
        <v>351000</v>
      </c>
      <c r="F621" s="89"/>
      <c r="G621" s="103" t="e">
        <f t="shared" si="54"/>
        <v>#N/A</v>
      </c>
      <c r="H621" s="89"/>
      <c r="I621" s="89"/>
      <c r="J621" s="89">
        <v>6000</v>
      </c>
      <c r="K621" s="103"/>
      <c r="L621" s="89"/>
      <c r="M621" s="89"/>
      <c r="N621" s="89"/>
      <c r="O621" s="89"/>
      <c r="P621" s="89"/>
      <c r="Q621" s="89"/>
      <c r="R621" s="89"/>
      <c r="S621" s="89"/>
      <c r="T621" s="103" t="e">
        <f t="shared" si="52"/>
        <v>#N/A</v>
      </c>
      <c r="U621" s="89"/>
      <c r="V621" s="103"/>
      <c r="W621" s="89" t="s">
        <v>37</v>
      </c>
      <c r="X621" s="89"/>
      <c r="Y621" s="103">
        <f t="shared" si="53"/>
        <v>0</v>
      </c>
      <c r="Z621" s="105">
        <v>12</v>
      </c>
      <c r="AA621" s="90">
        <f>('LEDGER LOAD INPUT'!E664)*-1</f>
        <v>0</v>
      </c>
      <c r="AB621" s="108">
        <f t="shared" si="50"/>
        <v>0</v>
      </c>
      <c r="AC621" s="112">
        <f t="shared" si="51"/>
        <v>0</v>
      </c>
    </row>
    <row r="622" spans="1:29">
      <c r="A622" s="89" t="s">
        <v>32</v>
      </c>
      <c r="B622" s="89" t="s">
        <v>32</v>
      </c>
      <c r="C622" s="89" t="s">
        <v>33</v>
      </c>
      <c r="D622" s="89" t="s">
        <v>33</v>
      </c>
      <c r="E622" s="89">
        <v>361000</v>
      </c>
      <c r="F622" s="89"/>
      <c r="G622" s="103" t="e">
        <f t="shared" si="54"/>
        <v>#N/A</v>
      </c>
      <c r="H622" s="89"/>
      <c r="I622" s="89"/>
      <c r="J622" s="89">
        <v>6000</v>
      </c>
      <c r="K622" s="103"/>
      <c r="L622" s="89"/>
      <c r="M622" s="89"/>
      <c r="N622" s="89"/>
      <c r="O622" s="89"/>
      <c r="P622" s="89"/>
      <c r="Q622" s="89"/>
      <c r="R622" s="89"/>
      <c r="S622" s="89"/>
      <c r="T622" s="103" t="e">
        <f t="shared" si="52"/>
        <v>#N/A</v>
      </c>
      <c r="U622" s="89"/>
      <c r="V622" s="103"/>
      <c r="W622" s="89" t="s">
        <v>37</v>
      </c>
      <c r="X622" s="89"/>
      <c r="Y622" s="103">
        <f t="shared" si="53"/>
        <v>0</v>
      </c>
      <c r="Z622" s="105">
        <v>12</v>
      </c>
      <c r="AA622" s="90">
        <f>('LEDGER LOAD INPUT'!E665)*-1</f>
        <v>0</v>
      </c>
      <c r="AB622" s="108">
        <f t="shared" si="50"/>
        <v>0</v>
      </c>
      <c r="AC622" s="112">
        <f t="shared" si="51"/>
        <v>0</v>
      </c>
    </row>
    <row r="623" spans="1:29">
      <c r="A623" s="89" t="s">
        <v>32</v>
      </c>
      <c r="B623" s="89" t="s">
        <v>32</v>
      </c>
      <c r="C623" s="89" t="s">
        <v>33</v>
      </c>
      <c r="D623" s="89" t="s">
        <v>33</v>
      </c>
      <c r="E623" s="89">
        <v>362000</v>
      </c>
      <c r="F623" s="89"/>
      <c r="G623" s="103" t="e">
        <f t="shared" si="54"/>
        <v>#N/A</v>
      </c>
      <c r="H623" s="89"/>
      <c r="I623" s="89"/>
      <c r="J623" s="89">
        <v>6000</v>
      </c>
      <c r="K623" s="103"/>
      <c r="L623" s="89"/>
      <c r="M623" s="89"/>
      <c r="N623" s="89"/>
      <c r="O623" s="89"/>
      <c r="P623" s="89"/>
      <c r="Q623" s="89"/>
      <c r="R623" s="89"/>
      <c r="S623" s="89"/>
      <c r="T623" s="103" t="e">
        <f t="shared" si="52"/>
        <v>#N/A</v>
      </c>
      <c r="U623" s="89"/>
      <c r="V623" s="103"/>
      <c r="W623" s="89" t="s">
        <v>37</v>
      </c>
      <c r="X623" s="89"/>
      <c r="Y623" s="103">
        <f t="shared" si="53"/>
        <v>0</v>
      </c>
      <c r="Z623" s="105">
        <v>12</v>
      </c>
      <c r="AA623" s="90">
        <f>('LEDGER LOAD INPUT'!E666)*-1</f>
        <v>0</v>
      </c>
      <c r="AB623" s="108">
        <f t="shared" si="50"/>
        <v>0</v>
      </c>
      <c r="AC623" s="112">
        <f t="shared" si="51"/>
        <v>0</v>
      </c>
    </row>
    <row r="624" spans="1:29">
      <c r="A624" s="89" t="s">
        <v>32</v>
      </c>
      <c r="B624" s="89" t="s">
        <v>32</v>
      </c>
      <c r="C624" s="89" t="s">
        <v>33</v>
      </c>
      <c r="D624" s="89" t="s">
        <v>33</v>
      </c>
      <c r="E624" s="89">
        <v>363000</v>
      </c>
      <c r="F624" s="89"/>
      <c r="G624" s="103" t="e">
        <f t="shared" si="54"/>
        <v>#N/A</v>
      </c>
      <c r="H624" s="89"/>
      <c r="I624" s="89"/>
      <c r="J624" s="89">
        <v>6000</v>
      </c>
      <c r="K624" s="103"/>
      <c r="L624" s="89"/>
      <c r="M624" s="89"/>
      <c r="N624" s="89"/>
      <c r="O624" s="89"/>
      <c r="P624" s="89"/>
      <c r="Q624" s="89"/>
      <c r="R624" s="89"/>
      <c r="S624" s="89"/>
      <c r="T624" s="103" t="e">
        <f t="shared" si="52"/>
        <v>#N/A</v>
      </c>
      <c r="U624" s="89"/>
      <c r="V624" s="103"/>
      <c r="W624" s="89" t="s">
        <v>37</v>
      </c>
      <c r="X624" s="89"/>
      <c r="Y624" s="103">
        <f t="shared" si="53"/>
        <v>0</v>
      </c>
      <c r="Z624" s="105">
        <v>12</v>
      </c>
      <c r="AA624" s="90">
        <f>('LEDGER LOAD INPUT'!E667)*-1</f>
        <v>0</v>
      </c>
      <c r="AB624" s="108">
        <f t="shared" si="50"/>
        <v>0</v>
      </c>
      <c r="AC624" s="112">
        <f t="shared" si="51"/>
        <v>0</v>
      </c>
    </row>
    <row r="625" spans="1:29">
      <c r="A625" s="89" t="s">
        <v>32</v>
      </c>
      <c r="B625" s="89" t="s">
        <v>32</v>
      </c>
      <c r="C625" s="89" t="s">
        <v>33</v>
      </c>
      <c r="D625" s="89" t="s">
        <v>33</v>
      </c>
      <c r="E625" s="89">
        <v>365000</v>
      </c>
      <c r="F625" s="89"/>
      <c r="G625" s="103" t="e">
        <f t="shared" si="54"/>
        <v>#N/A</v>
      </c>
      <c r="H625" s="89"/>
      <c r="I625" s="89"/>
      <c r="J625" s="89">
        <v>6000</v>
      </c>
      <c r="K625" s="103"/>
      <c r="L625" s="89"/>
      <c r="M625" s="89"/>
      <c r="N625" s="89"/>
      <c r="O625" s="89"/>
      <c r="P625" s="89"/>
      <c r="Q625" s="89"/>
      <c r="R625" s="89"/>
      <c r="S625" s="89"/>
      <c r="T625" s="103" t="e">
        <f t="shared" si="52"/>
        <v>#N/A</v>
      </c>
      <c r="U625" s="89"/>
      <c r="V625" s="103"/>
      <c r="W625" s="89" t="s">
        <v>37</v>
      </c>
      <c r="X625" s="89"/>
      <c r="Y625" s="103">
        <f t="shared" si="53"/>
        <v>0</v>
      </c>
      <c r="Z625" s="105">
        <v>12</v>
      </c>
      <c r="AA625" s="90">
        <f>('LEDGER LOAD INPUT'!E668)*-1</f>
        <v>0</v>
      </c>
      <c r="AB625" s="108">
        <f t="shared" si="50"/>
        <v>0</v>
      </c>
      <c r="AC625" s="112">
        <f t="shared" si="51"/>
        <v>0</v>
      </c>
    </row>
    <row r="626" spans="1:29">
      <c r="A626" s="89" t="s">
        <v>32</v>
      </c>
      <c r="B626" s="89" t="s">
        <v>32</v>
      </c>
      <c r="C626" s="89" t="s">
        <v>33</v>
      </c>
      <c r="D626" s="89" t="s">
        <v>33</v>
      </c>
      <c r="E626" s="89">
        <v>366000</v>
      </c>
      <c r="F626" s="89"/>
      <c r="G626" s="103" t="e">
        <f t="shared" si="54"/>
        <v>#N/A</v>
      </c>
      <c r="H626" s="89"/>
      <c r="I626" s="89"/>
      <c r="J626" s="89">
        <v>6000</v>
      </c>
      <c r="K626" s="103"/>
      <c r="L626" s="89"/>
      <c r="M626" s="89"/>
      <c r="N626" s="89"/>
      <c r="O626" s="89"/>
      <c r="P626" s="89"/>
      <c r="Q626" s="89"/>
      <c r="R626" s="89"/>
      <c r="S626" s="89"/>
      <c r="T626" s="103" t="e">
        <f t="shared" si="52"/>
        <v>#N/A</v>
      </c>
      <c r="U626" s="89"/>
      <c r="V626" s="103"/>
      <c r="W626" s="89" t="s">
        <v>37</v>
      </c>
      <c r="X626" s="89"/>
      <c r="Y626" s="103">
        <f t="shared" si="53"/>
        <v>0</v>
      </c>
      <c r="Z626" s="105">
        <v>12</v>
      </c>
      <c r="AA626" s="90">
        <f>('LEDGER LOAD INPUT'!E669)*-1</f>
        <v>0</v>
      </c>
      <c r="AB626" s="108">
        <f t="shared" si="50"/>
        <v>0</v>
      </c>
      <c r="AC626" s="112">
        <f t="shared" si="51"/>
        <v>0</v>
      </c>
    </row>
    <row r="627" spans="1:29">
      <c r="A627" s="89" t="s">
        <v>32</v>
      </c>
      <c r="B627" s="89" t="s">
        <v>32</v>
      </c>
      <c r="C627" s="89" t="s">
        <v>33</v>
      </c>
      <c r="D627" s="89" t="s">
        <v>33</v>
      </c>
      <c r="E627" s="89">
        <v>367000</v>
      </c>
      <c r="F627" s="89"/>
      <c r="G627" s="103" t="e">
        <f t="shared" si="54"/>
        <v>#N/A</v>
      </c>
      <c r="H627" s="89"/>
      <c r="I627" s="89"/>
      <c r="J627" s="89">
        <v>6000</v>
      </c>
      <c r="K627" s="103"/>
      <c r="L627" s="89"/>
      <c r="M627" s="89"/>
      <c r="N627" s="89"/>
      <c r="O627" s="89"/>
      <c r="P627" s="89"/>
      <c r="Q627" s="89"/>
      <c r="R627" s="89"/>
      <c r="S627" s="89"/>
      <c r="T627" s="103" t="e">
        <f t="shared" si="52"/>
        <v>#N/A</v>
      </c>
      <c r="U627" s="89"/>
      <c r="V627" s="103"/>
      <c r="W627" s="89" t="s">
        <v>37</v>
      </c>
      <c r="X627" s="89"/>
      <c r="Y627" s="103">
        <f t="shared" si="53"/>
        <v>0</v>
      </c>
      <c r="Z627" s="105">
        <v>12</v>
      </c>
      <c r="AA627" s="90">
        <f>('LEDGER LOAD INPUT'!E670)*-1</f>
        <v>0</v>
      </c>
      <c r="AB627" s="108">
        <f t="shared" si="50"/>
        <v>0</v>
      </c>
      <c r="AC627" s="112">
        <f t="shared" si="51"/>
        <v>0</v>
      </c>
    </row>
    <row r="628" spans="1:29">
      <c r="A628" s="89" t="s">
        <v>32</v>
      </c>
      <c r="B628" s="89" t="s">
        <v>32</v>
      </c>
      <c r="C628" s="89" t="s">
        <v>33</v>
      </c>
      <c r="D628" s="89" t="s">
        <v>33</v>
      </c>
      <c r="E628" s="89">
        <v>368000</v>
      </c>
      <c r="F628" s="89"/>
      <c r="G628" s="103" t="e">
        <f t="shared" si="54"/>
        <v>#N/A</v>
      </c>
      <c r="H628" s="89"/>
      <c r="I628" s="89"/>
      <c r="J628" s="89">
        <v>6000</v>
      </c>
      <c r="K628" s="103"/>
      <c r="L628" s="89"/>
      <c r="M628" s="89"/>
      <c r="N628" s="89"/>
      <c r="O628" s="89"/>
      <c r="P628" s="89"/>
      <c r="Q628" s="89"/>
      <c r="R628" s="89"/>
      <c r="S628" s="89"/>
      <c r="T628" s="103" t="e">
        <f t="shared" si="52"/>
        <v>#N/A</v>
      </c>
      <c r="U628" s="89"/>
      <c r="V628" s="103"/>
      <c r="W628" s="89" t="s">
        <v>37</v>
      </c>
      <c r="X628" s="89"/>
      <c r="Y628" s="103">
        <f t="shared" si="53"/>
        <v>0</v>
      </c>
      <c r="Z628" s="105">
        <v>12</v>
      </c>
      <c r="AA628" s="90">
        <f>('LEDGER LOAD INPUT'!E671)*-1</f>
        <v>0</v>
      </c>
      <c r="AB628" s="108">
        <f t="shared" si="50"/>
        <v>0</v>
      </c>
      <c r="AC628" s="112">
        <f t="shared" si="51"/>
        <v>0</v>
      </c>
    </row>
    <row r="629" spans="1:29">
      <c r="A629" s="89" t="s">
        <v>32</v>
      </c>
      <c r="B629" s="89" t="s">
        <v>32</v>
      </c>
      <c r="C629" s="89" t="s">
        <v>33</v>
      </c>
      <c r="D629" s="89" t="s">
        <v>33</v>
      </c>
      <c r="E629" s="89">
        <v>371000</v>
      </c>
      <c r="F629" s="89"/>
      <c r="G629" s="103" t="e">
        <f t="shared" si="54"/>
        <v>#N/A</v>
      </c>
      <c r="H629" s="89"/>
      <c r="I629" s="89"/>
      <c r="J629" s="89">
        <v>6000</v>
      </c>
      <c r="K629" s="103"/>
      <c r="L629" s="89"/>
      <c r="M629" s="89"/>
      <c r="N629" s="89"/>
      <c r="O629" s="89"/>
      <c r="P629" s="89"/>
      <c r="Q629" s="89"/>
      <c r="R629" s="89"/>
      <c r="S629" s="89"/>
      <c r="T629" s="103" t="e">
        <f t="shared" si="52"/>
        <v>#N/A</v>
      </c>
      <c r="U629" s="89"/>
      <c r="V629" s="103"/>
      <c r="W629" s="89" t="s">
        <v>37</v>
      </c>
      <c r="X629" s="89"/>
      <c r="Y629" s="103">
        <f t="shared" si="53"/>
        <v>0</v>
      </c>
      <c r="Z629" s="105">
        <v>12</v>
      </c>
      <c r="AA629" s="90">
        <f>('LEDGER LOAD INPUT'!E672)*-1</f>
        <v>0</v>
      </c>
      <c r="AB629" s="108">
        <f t="shared" si="50"/>
        <v>0</v>
      </c>
      <c r="AC629" s="112">
        <f t="shared" si="51"/>
        <v>0</v>
      </c>
    </row>
    <row r="630" spans="1:29">
      <c r="A630" s="89" t="s">
        <v>32</v>
      </c>
      <c r="B630" s="89" t="s">
        <v>32</v>
      </c>
      <c r="C630" s="89" t="s">
        <v>33</v>
      </c>
      <c r="D630" s="89" t="s">
        <v>33</v>
      </c>
      <c r="E630" s="89">
        <v>372000</v>
      </c>
      <c r="F630" s="89"/>
      <c r="G630" s="103" t="e">
        <f t="shared" si="54"/>
        <v>#N/A</v>
      </c>
      <c r="H630" s="89"/>
      <c r="I630" s="89"/>
      <c r="J630" s="89">
        <v>6000</v>
      </c>
      <c r="K630" s="103"/>
      <c r="L630" s="89"/>
      <c r="M630" s="89"/>
      <c r="N630" s="89"/>
      <c r="O630" s="89"/>
      <c r="P630" s="89"/>
      <c r="Q630" s="89"/>
      <c r="R630" s="89"/>
      <c r="S630" s="89"/>
      <c r="T630" s="103" t="e">
        <f t="shared" si="52"/>
        <v>#N/A</v>
      </c>
      <c r="U630" s="89"/>
      <c r="V630" s="103"/>
      <c r="W630" s="89" t="s">
        <v>37</v>
      </c>
      <c r="X630" s="89"/>
      <c r="Y630" s="103">
        <f t="shared" si="53"/>
        <v>0</v>
      </c>
      <c r="Z630" s="105">
        <v>12</v>
      </c>
      <c r="AA630" s="90">
        <f>('LEDGER LOAD INPUT'!E673)*-1</f>
        <v>0</v>
      </c>
      <c r="AB630" s="108">
        <f t="shared" si="50"/>
        <v>0</v>
      </c>
      <c r="AC630" s="112">
        <f t="shared" si="51"/>
        <v>0</v>
      </c>
    </row>
    <row r="631" spans="1:29">
      <c r="A631" s="89" t="s">
        <v>32</v>
      </c>
      <c r="B631" s="89" t="s">
        <v>32</v>
      </c>
      <c r="C631" s="89" t="s">
        <v>33</v>
      </c>
      <c r="D631" s="89" t="s">
        <v>33</v>
      </c>
      <c r="E631" s="89">
        <v>373000</v>
      </c>
      <c r="F631" s="89"/>
      <c r="G631" s="103" t="e">
        <f t="shared" si="54"/>
        <v>#N/A</v>
      </c>
      <c r="H631" s="89"/>
      <c r="I631" s="89"/>
      <c r="J631" s="89">
        <v>6000</v>
      </c>
      <c r="K631" s="103"/>
      <c r="L631" s="89"/>
      <c r="M631" s="89"/>
      <c r="N631" s="89"/>
      <c r="O631" s="89"/>
      <c r="P631" s="89"/>
      <c r="Q631" s="89"/>
      <c r="R631" s="89"/>
      <c r="S631" s="89"/>
      <c r="T631" s="103" t="e">
        <f t="shared" si="52"/>
        <v>#N/A</v>
      </c>
      <c r="U631" s="89"/>
      <c r="V631" s="103"/>
      <c r="W631" s="89" t="s">
        <v>37</v>
      </c>
      <c r="X631" s="89"/>
      <c r="Y631" s="103">
        <f t="shared" si="53"/>
        <v>0</v>
      </c>
      <c r="Z631" s="105">
        <v>12</v>
      </c>
      <c r="AA631" s="90">
        <f>('LEDGER LOAD INPUT'!E674)*-1</f>
        <v>0</v>
      </c>
      <c r="AB631" s="108">
        <f t="shared" si="50"/>
        <v>0</v>
      </c>
      <c r="AC631" s="112">
        <f t="shared" si="51"/>
        <v>0</v>
      </c>
    </row>
    <row r="632" spans="1:29">
      <c r="A632" s="89" t="s">
        <v>32</v>
      </c>
      <c r="B632" s="89" t="s">
        <v>32</v>
      </c>
      <c r="C632" s="89" t="s">
        <v>33</v>
      </c>
      <c r="D632" s="89" t="s">
        <v>33</v>
      </c>
      <c r="E632" s="89">
        <v>381000</v>
      </c>
      <c r="F632" s="89"/>
      <c r="G632" s="103" t="e">
        <f t="shared" si="54"/>
        <v>#N/A</v>
      </c>
      <c r="H632" s="89"/>
      <c r="I632" s="89"/>
      <c r="J632" s="89">
        <v>6000</v>
      </c>
      <c r="K632" s="103"/>
      <c r="L632" s="89"/>
      <c r="M632" s="89"/>
      <c r="N632" s="89"/>
      <c r="O632" s="89"/>
      <c r="P632" s="89"/>
      <c r="Q632" s="89"/>
      <c r="R632" s="89"/>
      <c r="S632" s="89"/>
      <c r="T632" s="103" t="e">
        <f t="shared" si="52"/>
        <v>#N/A</v>
      </c>
      <c r="U632" s="89"/>
      <c r="V632" s="103"/>
      <c r="W632" s="89" t="s">
        <v>37</v>
      </c>
      <c r="X632" s="89"/>
      <c r="Y632" s="103">
        <f t="shared" si="53"/>
        <v>0</v>
      </c>
      <c r="Z632" s="105">
        <v>12</v>
      </c>
      <c r="AA632" s="90">
        <f>('LEDGER LOAD INPUT'!E675)*-1</f>
        <v>0</v>
      </c>
      <c r="AB632" s="108">
        <f t="shared" si="50"/>
        <v>0</v>
      </c>
      <c r="AC632" s="112">
        <f t="shared" si="51"/>
        <v>0</v>
      </c>
    </row>
    <row r="633" spans="1:29">
      <c r="A633" s="89" t="s">
        <v>32</v>
      </c>
      <c r="B633" s="89" t="s">
        <v>32</v>
      </c>
      <c r="C633" s="89" t="s">
        <v>33</v>
      </c>
      <c r="D633" s="89" t="s">
        <v>33</v>
      </c>
      <c r="E633" s="89">
        <v>382000</v>
      </c>
      <c r="F633" s="89"/>
      <c r="G633" s="103" t="e">
        <f t="shared" si="54"/>
        <v>#N/A</v>
      </c>
      <c r="H633" s="89"/>
      <c r="I633" s="89"/>
      <c r="J633" s="89">
        <v>6000</v>
      </c>
      <c r="K633" s="103"/>
      <c r="L633" s="89"/>
      <c r="M633" s="89"/>
      <c r="N633" s="89"/>
      <c r="O633" s="89"/>
      <c r="P633" s="89"/>
      <c r="Q633" s="89"/>
      <c r="R633" s="89"/>
      <c r="S633" s="89"/>
      <c r="T633" s="103" t="e">
        <f t="shared" si="52"/>
        <v>#N/A</v>
      </c>
      <c r="U633" s="89"/>
      <c r="V633" s="103"/>
      <c r="W633" s="89" t="s">
        <v>37</v>
      </c>
      <c r="X633" s="89"/>
      <c r="Y633" s="103">
        <f t="shared" si="53"/>
        <v>0</v>
      </c>
      <c r="Z633" s="105">
        <v>12</v>
      </c>
      <c r="AA633" s="90">
        <f>('LEDGER LOAD INPUT'!E676)*-1</f>
        <v>0</v>
      </c>
      <c r="AB633" s="108">
        <f t="shared" si="50"/>
        <v>0</v>
      </c>
      <c r="AC633" s="112">
        <f t="shared" si="51"/>
        <v>0</v>
      </c>
    </row>
    <row r="634" spans="1:29">
      <c r="A634" s="89" t="s">
        <v>32</v>
      </c>
      <c r="B634" s="89" t="s">
        <v>32</v>
      </c>
      <c r="C634" s="89" t="s">
        <v>33</v>
      </c>
      <c r="D634" s="89" t="s">
        <v>33</v>
      </c>
      <c r="E634" s="89">
        <v>383000</v>
      </c>
      <c r="F634" s="89"/>
      <c r="G634" s="103" t="e">
        <f t="shared" si="54"/>
        <v>#N/A</v>
      </c>
      <c r="H634" s="89"/>
      <c r="I634" s="89"/>
      <c r="J634" s="89">
        <v>6000</v>
      </c>
      <c r="K634" s="103"/>
      <c r="L634" s="89"/>
      <c r="M634" s="89"/>
      <c r="N634" s="89"/>
      <c r="O634" s="89"/>
      <c r="P634" s="89"/>
      <c r="Q634" s="89"/>
      <c r="R634" s="89"/>
      <c r="S634" s="89"/>
      <c r="T634" s="103" t="e">
        <f t="shared" si="52"/>
        <v>#N/A</v>
      </c>
      <c r="U634" s="89"/>
      <c r="V634" s="103"/>
      <c r="W634" s="89" t="s">
        <v>37</v>
      </c>
      <c r="X634" s="89"/>
      <c r="Y634" s="103">
        <f t="shared" si="53"/>
        <v>0</v>
      </c>
      <c r="Z634" s="105">
        <v>12</v>
      </c>
      <c r="AA634" s="90">
        <f>('LEDGER LOAD INPUT'!E677)*-1</f>
        <v>0</v>
      </c>
      <c r="AB634" s="108">
        <f t="shared" si="50"/>
        <v>0</v>
      </c>
      <c r="AC634" s="112">
        <f t="shared" si="51"/>
        <v>0</v>
      </c>
    </row>
    <row r="635" spans="1:29">
      <c r="A635" s="89" t="s">
        <v>32</v>
      </c>
      <c r="B635" s="89" t="s">
        <v>32</v>
      </c>
      <c r="C635" s="89" t="s">
        <v>33</v>
      </c>
      <c r="D635" s="89" t="s">
        <v>33</v>
      </c>
      <c r="E635" s="89">
        <v>384000</v>
      </c>
      <c r="F635" s="89"/>
      <c r="G635" s="103" t="e">
        <f t="shared" si="54"/>
        <v>#N/A</v>
      </c>
      <c r="H635" s="89"/>
      <c r="I635" s="89"/>
      <c r="J635" s="89">
        <v>6000</v>
      </c>
      <c r="K635" s="103"/>
      <c r="L635" s="89"/>
      <c r="M635" s="89"/>
      <c r="N635" s="89"/>
      <c r="O635" s="89"/>
      <c r="P635" s="89"/>
      <c r="Q635" s="89"/>
      <c r="R635" s="89"/>
      <c r="S635" s="89"/>
      <c r="T635" s="103" t="e">
        <f t="shared" si="52"/>
        <v>#N/A</v>
      </c>
      <c r="U635" s="89"/>
      <c r="V635" s="103"/>
      <c r="W635" s="89" t="s">
        <v>37</v>
      </c>
      <c r="X635" s="89"/>
      <c r="Y635" s="103">
        <f t="shared" si="53"/>
        <v>0</v>
      </c>
      <c r="Z635" s="105">
        <v>12</v>
      </c>
      <c r="AA635" s="90">
        <f>('LEDGER LOAD INPUT'!E678)*-1</f>
        <v>0</v>
      </c>
      <c r="AB635" s="108">
        <f t="shared" si="50"/>
        <v>0</v>
      </c>
      <c r="AC635" s="112">
        <f t="shared" si="51"/>
        <v>0</v>
      </c>
    </row>
    <row r="636" spans="1:29">
      <c r="A636" s="89" t="s">
        <v>32</v>
      </c>
      <c r="B636" s="89" t="s">
        <v>32</v>
      </c>
      <c r="C636" s="89" t="s">
        <v>33</v>
      </c>
      <c r="D636" s="89" t="s">
        <v>33</v>
      </c>
      <c r="E636" s="89">
        <v>385000</v>
      </c>
      <c r="F636" s="89"/>
      <c r="G636" s="103" t="e">
        <f t="shared" si="54"/>
        <v>#N/A</v>
      </c>
      <c r="H636" s="89"/>
      <c r="I636" s="89"/>
      <c r="J636" s="89">
        <v>6000</v>
      </c>
      <c r="K636" s="103"/>
      <c r="L636" s="89"/>
      <c r="M636" s="89"/>
      <c r="N636" s="89"/>
      <c r="O636" s="89"/>
      <c r="P636" s="89"/>
      <c r="Q636" s="89"/>
      <c r="R636" s="89"/>
      <c r="S636" s="89"/>
      <c r="T636" s="103" t="e">
        <f t="shared" si="52"/>
        <v>#N/A</v>
      </c>
      <c r="U636" s="89"/>
      <c r="V636" s="103"/>
      <c r="W636" s="89" t="s">
        <v>37</v>
      </c>
      <c r="X636" s="89"/>
      <c r="Y636" s="103">
        <f t="shared" si="53"/>
        <v>0</v>
      </c>
      <c r="Z636" s="105">
        <v>12</v>
      </c>
      <c r="AA636" s="90">
        <f>('LEDGER LOAD INPUT'!E679)*-1</f>
        <v>0</v>
      </c>
      <c r="AB636" s="108">
        <f t="shared" si="50"/>
        <v>0</v>
      </c>
      <c r="AC636" s="112">
        <f t="shared" si="51"/>
        <v>0</v>
      </c>
    </row>
    <row r="637" spans="1:29">
      <c r="A637" s="89" t="s">
        <v>32</v>
      </c>
      <c r="B637" s="89" t="s">
        <v>32</v>
      </c>
      <c r="C637" s="89" t="s">
        <v>33</v>
      </c>
      <c r="D637" s="89" t="s">
        <v>33</v>
      </c>
      <c r="E637" s="89">
        <v>391000</v>
      </c>
      <c r="F637" s="89"/>
      <c r="G637" s="103" t="e">
        <f t="shared" si="54"/>
        <v>#N/A</v>
      </c>
      <c r="H637" s="89"/>
      <c r="I637" s="89"/>
      <c r="J637" s="89">
        <v>6000</v>
      </c>
      <c r="K637" s="103"/>
      <c r="L637" s="89"/>
      <c r="M637" s="89"/>
      <c r="N637" s="89"/>
      <c r="O637" s="89"/>
      <c r="P637" s="89"/>
      <c r="Q637" s="89"/>
      <c r="R637" s="89"/>
      <c r="S637" s="89"/>
      <c r="T637" s="103" t="e">
        <f t="shared" si="52"/>
        <v>#N/A</v>
      </c>
      <c r="U637" s="89"/>
      <c r="V637" s="103"/>
      <c r="W637" s="89" t="s">
        <v>37</v>
      </c>
      <c r="X637" s="89"/>
      <c r="Y637" s="103">
        <f t="shared" si="53"/>
        <v>0</v>
      </c>
      <c r="Z637" s="105">
        <v>12</v>
      </c>
      <c r="AA637" s="90">
        <f>('LEDGER LOAD INPUT'!E680)*-1</f>
        <v>0</v>
      </c>
      <c r="AB637" s="108">
        <f t="shared" ref="AB637:AB697" si="57">AA637</f>
        <v>0</v>
      </c>
      <c r="AC637" s="112">
        <f t="shared" ref="AC637:AC697" si="58">AA637</f>
        <v>0</v>
      </c>
    </row>
    <row r="638" spans="1:29">
      <c r="A638" s="89" t="s">
        <v>32</v>
      </c>
      <c r="B638" s="89" t="s">
        <v>32</v>
      </c>
      <c r="C638" s="89" t="s">
        <v>33</v>
      </c>
      <c r="D638" s="89" t="s">
        <v>33</v>
      </c>
      <c r="E638" s="89">
        <v>392000</v>
      </c>
      <c r="F638" s="89"/>
      <c r="G638" s="103" t="e">
        <f t="shared" si="54"/>
        <v>#N/A</v>
      </c>
      <c r="H638" s="89"/>
      <c r="I638" s="89"/>
      <c r="J638" s="89">
        <v>6000</v>
      </c>
      <c r="K638" s="103"/>
      <c r="L638" s="89"/>
      <c r="M638" s="89"/>
      <c r="N638" s="89"/>
      <c r="O638" s="89"/>
      <c r="P638" s="89"/>
      <c r="Q638" s="89"/>
      <c r="R638" s="89"/>
      <c r="S638" s="89"/>
      <c r="T638" s="103" t="e">
        <f t="shared" si="52"/>
        <v>#N/A</v>
      </c>
      <c r="U638" s="89"/>
      <c r="V638" s="103"/>
      <c r="W638" s="89" t="s">
        <v>37</v>
      </c>
      <c r="X638" s="89"/>
      <c r="Y638" s="103">
        <f t="shared" si="53"/>
        <v>0</v>
      </c>
      <c r="Z638" s="105">
        <v>12</v>
      </c>
      <c r="AA638" s="90">
        <f>('LEDGER LOAD INPUT'!E681)*-1</f>
        <v>0</v>
      </c>
      <c r="AB638" s="108">
        <f t="shared" si="57"/>
        <v>0</v>
      </c>
      <c r="AC638" s="112">
        <f t="shared" si="58"/>
        <v>0</v>
      </c>
    </row>
    <row r="639" spans="1:29">
      <c r="A639" s="89" t="s">
        <v>32</v>
      </c>
      <c r="B639" s="89" t="s">
        <v>32</v>
      </c>
      <c r="C639" s="89" t="s">
        <v>33</v>
      </c>
      <c r="D639" s="89" t="s">
        <v>33</v>
      </c>
      <c r="E639" s="89">
        <v>393000</v>
      </c>
      <c r="F639" s="89"/>
      <c r="G639" s="103" t="e">
        <f t="shared" si="54"/>
        <v>#N/A</v>
      </c>
      <c r="H639" s="89"/>
      <c r="I639" s="89"/>
      <c r="J639" s="89">
        <v>6000</v>
      </c>
      <c r="K639" s="103"/>
      <c r="L639" s="89"/>
      <c r="M639" s="89"/>
      <c r="N639" s="89"/>
      <c r="O639" s="89"/>
      <c r="P639" s="89"/>
      <c r="Q639" s="89"/>
      <c r="R639" s="89"/>
      <c r="S639" s="89"/>
      <c r="T639" s="103" t="e">
        <f t="shared" si="52"/>
        <v>#N/A</v>
      </c>
      <c r="U639" s="89"/>
      <c r="V639" s="103"/>
      <c r="W639" s="89" t="s">
        <v>37</v>
      </c>
      <c r="X639" s="89"/>
      <c r="Y639" s="103">
        <f t="shared" si="53"/>
        <v>0</v>
      </c>
      <c r="Z639" s="105">
        <v>12</v>
      </c>
      <c r="AA639" s="90">
        <f>('LEDGER LOAD INPUT'!E682)*-1</f>
        <v>0</v>
      </c>
      <c r="AB639" s="108">
        <f t="shared" si="57"/>
        <v>0</v>
      </c>
      <c r="AC639" s="112">
        <f t="shared" si="58"/>
        <v>0</v>
      </c>
    </row>
    <row r="640" spans="1:29">
      <c r="A640" s="89" t="s">
        <v>32</v>
      </c>
      <c r="B640" s="89" t="s">
        <v>32</v>
      </c>
      <c r="C640" s="89" t="s">
        <v>33</v>
      </c>
      <c r="D640" s="89" t="s">
        <v>33</v>
      </c>
      <c r="E640" s="89">
        <v>394000</v>
      </c>
      <c r="F640" s="89"/>
      <c r="G640" s="103" t="e">
        <f t="shared" si="54"/>
        <v>#N/A</v>
      </c>
      <c r="H640" s="89"/>
      <c r="I640" s="89"/>
      <c r="J640" s="89">
        <v>6000</v>
      </c>
      <c r="K640" s="103"/>
      <c r="L640" s="89"/>
      <c r="M640" s="89"/>
      <c r="N640" s="89"/>
      <c r="O640" s="89"/>
      <c r="P640" s="89"/>
      <c r="Q640" s="89"/>
      <c r="R640" s="89"/>
      <c r="S640" s="89"/>
      <c r="T640" s="103" t="e">
        <f t="shared" si="52"/>
        <v>#N/A</v>
      </c>
      <c r="U640" s="89"/>
      <c r="V640" s="103"/>
      <c r="W640" s="89" t="s">
        <v>37</v>
      </c>
      <c r="X640" s="89"/>
      <c r="Y640" s="103">
        <f t="shared" si="53"/>
        <v>0</v>
      </c>
      <c r="Z640" s="105">
        <v>12</v>
      </c>
      <c r="AA640" s="90">
        <f>('LEDGER LOAD INPUT'!E683)*-1</f>
        <v>0</v>
      </c>
      <c r="AB640" s="108">
        <f t="shared" si="57"/>
        <v>0</v>
      </c>
      <c r="AC640" s="112">
        <f t="shared" si="58"/>
        <v>0</v>
      </c>
    </row>
    <row r="641" spans="1:29">
      <c r="A641" s="89" t="s">
        <v>32</v>
      </c>
      <c r="B641" s="89" t="s">
        <v>32</v>
      </c>
      <c r="C641" s="89" t="s">
        <v>33</v>
      </c>
      <c r="D641" s="89" t="s">
        <v>33</v>
      </c>
      <c r="E641" s="89">
        <v>395000</v>
      </c>
      <c r="F641" s="89"/>
      <c r="G641" s="103" t="e">
        <f t="shared" si="54"/>
        <v>#N/A</v>
      </c>
      <c r="H641" s="89"/>
      <c r="I641" s="89"/>
      <c r="J641" s="89">
        <v>6000</v>
      </c>
      <c r="K641" s="103"/>
      <c r="L641" s="89"/>
      <c r="M641" s="89"/>
      <c r="N641" s="89"/>
      <c r="O641" s="89"/>
      <c r="P641" s="89"/>
      <c r="Q641" s="89"/>
      <c r="R641" s="89"/>
      <c r="S641" s="89"/>
      <c r="T641" s="103" t="e">
        <f t="shared" si="52"/>
        <v>#N/A</v>
      </c>
      <c r="U641" s="89"/>
      <c r="V641" s="103"/>
      <c r="W641" s="89" t="s">
        <v>37</v>
      </c>
      <c r="X641" s="89"/>
      <c r="Y641" s="103">
        <f t="shared" si="53"/>
        <v>0</v>
      </c>
      <c r="Z641" s="105">
        <v>12</v>
      </c>
      <c r="AA641" s="90">
        <f>('LEDGER LOAD INPUT'!E684)*-1</f>
        <v>0</v>
      </c>
      <c r="AB641" s="108">
        <f t="shared" si="57"/>
        <v>0</v>
      </c>
      <c r="AC641" s="112">
        <f t="shared" si="58"/>
        <v>0</v>
      </c>
    </row>
    <row r="642" spans="1:29">
      <c r="A642" s="89" t="s">
        <v>32</v>
      </c>
      <c r="B642" s="89" t="s">
        <v>32</v>
      </c>
      <c r="C642" s="89" t="s">
        <v>33</v>
      </c>
      <c r="D642" s="89" t="s">
        <v>33</v>
      </c>
      <c r="E642" s="89">
        <v>396000</v>
      </c>
      <c r="F642" s="89"/>
      <c r="G642" s="103" t="e">
        <f t="shared" si="54"/>
        <v>#N/A</v>
      </c>
      <c r="H642" s="89"/>
      <c r="I642" s="89"/>
      <c r="J642" s="89">
        <v>6000</v>
      </c>
      <c r="K642" s="103"/>
      <c r="L642" s="89"/>
      <c r="M642" s="89"/>
      <c r="N642" s="89"/>
      <c r="O642" s="89"/>
      <c r="P642" s="89"/>
      <c r="Q642" s="89"/>
      <c r="R642" s="89"/>
      <c r="S642" s="89"/>
      <c r="T642" s="103" t="e">
        <f t="shared" si="52"/>
        <v>#N/A</v>
      </c>
      <c r="U642" s="89"/>
      <c r="V642" s="103"/>
      <c r="W642" s="89" t="s">
        <v>37</v>
      </c>
      <c r="X642" s="89"/>
      <c r="Y642" s="103">
        <f t="shared" si="53"/>
        <v>0</v>
      </c>
      <c r="Z642" s="105">
        <v>12</v>
      </c>
      <c r="AA642" s="90">
        <f>('LEDGER LOAD INPUT'!E685)*-1</f>
        <v>0</v>
      </c>
      <c r="AB642" s="108">
        <f t="shared" si="57"/>
        <v>0</v>
      </c>
      <c r="AC642" s="112">
        <f t="shared" si="58"/>
        <v>0</v>
      </c>
    </row>
    <row r="643" spans="1:29">
      <c r="A643" s="89" t="s">
        <v>32</v>
      </c>
      <c r="B643" s="89" t="s">
        <v>32</v>
      </c>
      <c r="C643" s="89" t="s">
        <v>33</v>
      </c>
      <c r="D643" s="89" t="s">
        <v>33</v>
      </c>
      <c r="E643" s="89">
        <v>397000</v>
      </c>
      <c r="F643" s="89"/>
      <c r="G643" s="103" t="e">
        <f t="shared" si="54"/>
        <v>#N/A</v>
      </c>
      <c r="H643" s="89"/>
      <c r="I643" s="89"/>
      <c r="J643" s="89">
        <v>6000</v>
      </c>
      <c r="K643" s="103"/>
      <c r="L643" s="89"/>
      <c r="M643" s="89"/>
      <c r="N643" s="89"/>
      <c r="O643" s="89"/>
      <c r="P643" s="89"/>
      <c r="Q643" s="89"/>
      <c r="R643" s="89"/>
      <c r="S643" s="89"/>
      <c r="T643" s="103" t="e">
        <f t="shared" si="52"/>
        <v>#N/A</v>
      </c>
      <c r="U643" s="89"/>
      <c r="V643" s="103"/>
      <c r="W643" s="89" t="s">
        <v>37</v>
      </c>
      <c r="X643" s="89"/>
      <c r="Y643" s="103">
        <f t="shared" si="53"/>
        <v>0</v>
      </c>
      <c r="Z643" s="105">
        <v>12</v>
      </c>
      <c r="AA643" s="90">
        <f>('LEDGER LOAD INPUT'!E686)*-1</f>
        <v>0</v>
      </c>
      <c r="AB643" s="108">
        <f t="shared" si="57"/>
        <v>0</v>
      </c>
      <c r="AC643" s="112">
        <f t="shared" si="58"/>
        <v>0</v>
      </c>
    </row>
    <row r="644" spans="1:29">
      <c r="A644" s="89" t="s">
        <v>32</v>
      </c>
      <c r="B644" s="89" t="s">
        <v>32</v>
      </c>
      <c r="C644" s="89" t="s">
        <v>33</v>
      </c>
      <c r="D644" s="89" t="s">
        <v>33</v>
      </c>
      <c r="E644" s="89" t="s">
        <v>43</v>
      </c>
      <c r="F644" s="89"/>
      <c r="G644" s="103" t="e">
        <f t="shared" si="54"/>
        <v>#N/A</v>
      </c>
      <c r="H644" s="89"/>
      <c r="I644" s="89"/>
      <c r="J644" s="89">
        <v>6000</v>
      </c>
      <c r="K644" s="103"/>
      <c r="L644" s="89"/>
      <c r="M644" s="89"/>
      <c r="N644" s="89"/>
      <c r="O644" s="89"/>
      <c r="P644" s="89"/>
      <c r="Q644" s="89">
        <v>100</v>
      </c>
      <c r="R644" s="89"/>
      <c r="S644" s="89"/>
      <c r="T644" s="103" t="e">
        <f t="shared" si="52"/>
        <v>#N/A</v>
      </c>
      <c r="U644" s="89"/>
      <c r="V644" s="103"/>
      <c r="W644" s="89" t="s">
        <v>37</v>
      </c>
      <c r="X644" s="89"/>
      <c r="Y644" s="103">
        <f t="shared" si="53"/>
        <v>0</v>
      </c>
      <c r="Z644" s="105">
        <v>12</v>
      </c>
      <c r="AA644" s="90">
        <f>'LEDGER LOAD INPUT'!E688</f>
        <v>0</v>
      </c>
      <c r="AB644" s="108">
        <f t="shared" si="57"/>
        <v>0</v>
      </c>
      <c r="AC644" s="112">
        <f t="shared" si="58"/>
        <v>0</v>
      </c>
    </row>
    <row r="645" spans="1:29">
      <c r="A645" s="89" t="s">
        <v>32</v>
      </c>
      <c r="B645" s="89" t="s">
        <v>32</v>
      </c>
      <c r="C645" s="89" t="s">
        <v>33</v>
      </c>
      <c r="D645" s="89" t="s">
        <v>33</v>
      </c>
      <c r="E645" s="89" t="s">
        <v>43</v>
      </c>
      <c r="F645" s="89"/>
      <c r="G645" s="103" t="e">
        <f t="shared" si="54"/>
        <v>#N/A</v>
      </c>
      <c r="H645" s="89"/>
      <c r="I645" s="89"/>
      <c r="J645" s="89">
        <v>6000</v>
      </c>
      <c r="K645" s="103"/>
      <c r="L645" s="89"/>
      <c r="M645" s="89"/>
      <c r="N645" s="89"/>
      <c r="O645" s="89"/>
      <c r="P645" s="89"/>
      <c r="Q645" s="89">
        <v>200</v>
      </c>
      <c r="R645" s="89"/>
      <c r="S645" s="89"/>
      <c r="T645" s="103" t="e">
        <f t="shared" si="52"/>
        <v>#N/A</v>
      </c>
      <c r="U645" s="89"/>
      <c r="V645" s="103"/>
      <c r="W645" s="89" t="s">
        <v>37</v>
      </c>
      <c r="X645" s="89"/>
      <c r="Y645" s="103">
        <f t="shared" si="53"/>
        <v>0</v>
      </c>
      <c r="Z645" s="105">
        <v>12</v>
      </c>
      <c r="AA645" s="90">
        <f>'LEDGER LOAD INPUT'!E689</f>
        <v>0</v>
      </c>
      <c r="AB645" s="108">
        <f t="shared" si="57"/>
        <v>0</v>
      </c>
      <c r="AC645" s="112">
        <f t="shared" si="58"/>
        <v>0</v>
      </c>
    </row>
    <row r="646" spans="1:29">
      <c r="A646" s="89" t="s">
        <v>32</v>
      </c>
      <c r="B646" s="89" t="s">
        <v>32</v>
      </c>
      <c r="C646" s="89" t="s">
        <v>33</v>
      </c>
      <c r="D646" s="89" t="s">
        <v>33</v>
      </c>
      <c r="E646" s="89" t="s">
        <v>43</v>
      </c>
      <c r="F646" s="89"/>
      <c r="G646" s="103" t="e">
        <f t="shared" si="54"/>
        <v>#N/A</v>
      </c>
      <c r="H646" s="89"/>
      <c r="I646" s="89"/>
      <c r="J646" s="89">
        <v>6000</v>
      </c>
      <c r="K646" s="103"/>
      <c r="L646" s="89"/>
      <c r="M646" s="89"/>
      <c r="N646" s="89"/>
      <c r="O646" s="89"/>
      <c r="P646" s="89"/>
      <c r="Q646" s="89">
        <v>300</v>
      </c>
      <c r="R646" s="89"/>
      <c r="S646" s="89"/>
      <c r="T646" s="103" t="e">
        <f t="shared" si="52"/>
        <v>#N/A</v>
      </c>
      <c r="U646" s="89"/>
      <c r="V646" s="103"/>
      <c r="W646" s="89" t="s">
        <v>37</v>
      </c>
      <c r="X646" s="89"/>
      <c r="Y646" s="103">
        <f t="shared" si="53"/>
        <v>0</v>
      </c>
      <c r="Z646" s="105">
        <v>12</v>
      </c>
      <c r="AA646" s="90">
        <f>'LEDGER LOAD INPUT'!E690</f>
        <v>0</v>
      </c>
      <c r="AB646" s="108">
        <f t="shared" si="57"/>
        <v>0</v>
      </c>
      <c r="AC646" s="112">
        <f t="shared" si="58"/>
        <v>0</v>
      </c>
    </row>
    <row r="647" spans="1:29">
      <c r="A647" s="89" t="s">
        <v>32</v>
      </c>
      <c r="B647" s="89" t="s">
        <v>32</v>
      </c>
      <c r="C647" s="89" t="s">
        <v>33</v>
      </c>
      <c r="D647" s="89" t="s">
        <v>33</v>
      </c>
      <c r="E647" s="89" t="s">
        <v>43</v>
      </c>
      <c r="F647" s="89"/>
      <c r="G647" s="103" t="e">
        <f t="shared" si="54"/>
        <v>#N/A</v>
      </c>
      <c r="H647" s="89"/>
      <c r="I647" s="89"/>
      <c r="J647" s="89">
        <v>6000</v>
      </c>
      <c r="K647" s="103"/>
      <c r="L647" s="89"/>
      <c r="M647" s="89"/>
      <c r="N647" s="89"/>
      <c r="O647" s="89"/>
      <c r="P647" s="89"/>
      <c r="Q647" s="89">
        <v>400</v>
      </c>
      <c r="R647" s="89"/>
      <c r="S647" s="89"/>
      <c r="T647" s="103" t="e">
        <f t="shared" si="52"/>
        <v>#N/A</v>
      </c>
      <c r="U647" s="89"/>
      <c r="V647" s="103"/>
      <c r="W647" s="89" t="s">
        <v>37</v>
      </c>
      <c r="X647" s="89"/>
      <c r="Y647" s="103">
        <f t="shared" si="53"/>
        <v>0</v>
      </c>
      <c r="Z647" s="105">
        <v>12</v>
      </c>
      <c r="AA647" s="90">
        <f>'LEDGER LOAD INPUT'!E691</f>
        <v>0</v>
      </c>
      <c r="AB647" s="108">
        <f t="shared" si="57"/>
        <v>0</v>
      </c>
      <c r="AC647" s="112">
        <f t="shared" si="58"/>
        <v>0</v>
      </c>
    </row>
    <row r="648" spans="1:29">
      <c r="A648" s="89" t="s">
        <v>32</v>
      </c>
      <c r="B648" s="89" t="s">
        <v>32</v>
      </c>
      <c r="C648" s="89" t="s">
        <v>33</v>
      </c>
      <c r="D648" s="89" t="s">
        <v>33</v>
      </c>
      <c r="E648" s="89" t="s">
        <v>43</v>
      </c>
      <c r="F648" s="89"/>
      <c r="G648" s="103" t="e">
        <f t="shared" si="54"/>
        <v>#N/A</v>
      </c>
      <c r="H648" s="89"/>
      <c r="I648" s="89"/>
      <c r="J648" s="89">
        <v>6000</v>
      </c>
      <c r="K648" s="103"/>
      <c r="L648" s="89"/>
      <c r="M648" s="89"/>
      <c r="N648" s="89"/>
      <c r="O648" s="89"/>
      <c r="P648" s="89"/>
      <c r="Q648" s="89">
        <v>500</v>
      </c>
      <c r="R648" s="89"/>
      <c r="S648" s="89"/>
      <c r="T648" s="103" t="e">
        <f t="shared" si="52"/>
        <v>#N/A</v>
      </c>
      <c r="U648" s="89"/>
      <c r="V648" s="103"/>
      <c r="W648" s="89" t="s">
        <v>37</v>
      </c>
      <c r="X648" s="89"/>
      <c r="Y648" s="103">
        <f t="shared" si="53"/>
        <v>0</v>
      </c>
      <c r="Z648" s="105">
        <v>12</v>
      </c>
      <c r="AA648" s="90">
        <f>'LEDGER LOAD INPUT'!E692</f>
        <v>0</v>
      </c>
      <c r="AB648" s="108">
        <f t="shared" si="57"/>
        <v>0</v>
      </c>
      <c r="AC648" s="112">
        <f t="shared" si="58"/>
        <v>0</v>
      </c>
    </row>
    <row r="649" spans="1:29">
      <c r="A649" s="89" t="s">
        <v>32</v>
      </c>
      <c r="B649" s="89" t="s">
        <v>32</v>
      </c>
      <c r="C649" s="89" t="s">
        <v>33</v>
      </c>
      <c r="D649" s="89" t="s">
        <v>33</v>
      </c>
      <c r="E649" s="89" t="s">
        <v>43</v>
      </c>
      <c r="F649" s="89"/>
      <c r="G649" s="103" t="e">
        <f t="shared" si="54"/>
        <v>#N/A</v>
      </c>
      <c r="H649" s="89"/>
      <c r="I649" s="89"/>
      <c r="J649" s="89">
        <v>6000</v>
      </c>
      <c r="K649" s="103"/>
      <c r="L649" s="89"/>
      <c r="M649" s="89"/>
      <c r="N649" s="89"/>
      <c r="O649" s="89"/>
      <c r="P649" s="89"/>
      <c r="Q649" s="89">
        <v>610</v>
      </c>
      <c r="R649" s="89"/>
      <c r="S649" s="89"/>
      <c r="T649" s="103" t="e">
        <f t="shared" si="52"/>
        <v>#N/A</v>
      </c>
      <c r="U649" s="89"/>
      <c r="V649" s="103"/>
      <c r="W649" s="89" t="s">
        <v>37</v>
      </c>
      <c r="X649" s="89"/>
      <c r="Y649" s="103">
        <f t="shared" si="53"/>
        <v>0</v>
      </c>
      <c r="Z649" s="105">
        <v>12</v>
      </c>
      <c r="AA649" s="90">
        <f>'LEDGER LOAD INPUT'!E693</f>
        <v>0</v>
      </c>
      <c r="AB649" s="108">
        <f t="shared" si="57"/>
        <v>0</v>
      </c>
      <c r="AC649" s="112">
        <f t="shared" si="58"/>
        <v>0</v>
      </c>
    </row>
    <row r="650" spans="1:29">
      <c r="A650" s="89" t="s">
        <v>32</v>
      </c>
      <c r="B650" s="89" t="s">
        <v>32</v>
      </c>
      <c r="C650" s="89" t="s">
        <v>33</v>
      </c>
      <c r="D650" s="89" t="s">
        <v>33</v>
      </c>
      <c r="E650" s="89" t="s">
        <v>43</v>
      </c>
      <c r="F650" s="89"/>
      <c r="G650" s="103" t="e">
        <f t="shared" si="54"/>
        <v>#N/A</v>
      </c>
      <c r="H650" s="89"/>
      <c r="I650" s="89"/>
      <c r="J650" s="89">
        <v>6000</v>
      </c>
      <c r="K650" s="103"/>
      <c r="L650" s="89"/>
      <c r="M650" s="89"/>
      <c r="N650" s="89"/>
      <c r="O650" s="89"/>
      <c r="P650" s="89"/>
      <c r="Q650" s="89">
        <v>620</v>
      </c>
      <c r="R650" s="89"/>
      <c r="S650" s="89"/>
      <c r="T650" s="103" t="e">
        <f t="shared" si="52"/>
        <v>#N/A</v>
      </c>
      <c r="U650" s="89"/>
      <c r="V650" s="103"/>
      <c r="W650" s="89" t="s">
        <v>37</v>
      </c>
      <c r="X650" s="89"/>
      <c r="Y650" s="103">
        <f t="shared" si="53"/>
        <v>0</v>
      </c>
      <c r="Z650" s="105">
        <v>12</v>
      </c>
      <c r="AA650" s="90">
        <f>'LEDGER LOAD INPUT'!E694</f>
        <v>0</v>
      </c>
      <c r="AB650" s="108">
        <f t="shared" si="57"/>
        <v>0</v>
      </c>
      <c r="AC650" s="112">
        <f t="shared" si="58"/>
        <v>0</v>
      </c>
    </row>
    <row r="651" spans="1:29">
      <c r="A651" s="89" t="s">
        <v>32</v>
      </c>
      <c r="B651" s="89" t="s">
        <v>32</v>
      </c>
      <c r="C651" s="89" t="s">
        <v>33</v>
      </c>
      <c r="D651" s="89" t="s">
        <v>33</v>
      </c>
      <c r="E651" s="89" t="s">
        <v>43</v>
      </c>
      <c r="F651" s="89"/>
      <c r="G651" s="103" t="e">
        <f t="shared" si="54"/>
        <v>#N/A</v>
      </c>
      <c r="H651" s="89"/>
      <c r="I651" s="89"/>
      <c r="J651" s="89">
        <v>6000</v>
      </c>
      <c r="K651" s="103"/>
      <c r="L651" s="89"/>
      <c r="M651" s="89"/>
      <c r="N651" s="89"/>
      <c r="O651" s="89"/>
      <c r="P651" s="89"/>
      <c r="Q651" s="89">
        <v>700</v>
      </c>
      <c r="R651" s="89"/>
      <c r="S651" s="89"/>
      <c r="T651" s="103" t="e">
        <f t="shared" si="52"/>
        <v>#N/A</v>
      </c>
      <c r="U651" s="89"/>
      <c r="V651" s="103"/>
      <c r="W651" s="89" t="s">
        <v>37</v>
      </c>
      <c r="X651" s="89"/>
      <c r="Y651" s="103">
        <f t="shared" si="53"/>
        <v>0</v>
      </c>
      <c r="Z651" s="105">
        <v>12</v>
      </c>
      <c r="AA651" s="90">
        <f>'LEDGER LOAD INPUT'!E695</f>
        <v>0</v>
      </c>
      <c r="AB651" s="108">
        <f t="shared" si="57"/>
        <v>0</v>
      </c>
      <c r="AC651" s="112">
        <f t="shared" si="58"/>
        <v>0</v>
      </c>
    </row>
    <row r="652" spans="1:29">
      <c r="A652" s="89" t="s">
        <v>32</v>
      </c>
      <c r="B652" s="89" t="s">
        <v>32</v>
      </c>
      <c r="C652" s="89" t="s">
        <v>33</v>
      </c>
      <c r="D652" s="89" t="s">
        <v>33</v>
      </c>
      <c r="E652" s="89" t="s">
        <v>43</v>
      </c>
      <c r="F652" s="89"/>
      <c r="G652" s="103" t="e">
        <f t="shared" si="54"/>
        <v>#N/A</v>
      </c>
      <c r="H652" s="89"/>
      <c r="I652" s="89"/>
      <c r="J652" s="89">
        <v>6000</v>
      </c>
      <c r="K652" s="103"/>
      <c r="L652" s="89"/>
      <c r="M652" s="89"/>
      <c r="N652" s="89"/>
      <c r="O652" s="89"/>
      <c r="P652" s="89"/>
      <c r="Q652" s="89">
        <v>800</v>
      </c>
      <c r="R652" s="89"/>
      <c r="S652" s="89"/>
      <c r="T652" s="103" t="e">
        <f t="shared" ref="T652:T715" si="59">$T$6</f>
        <v>#N/A</v>
      </c>
      <c r="U652" s="89"/>
      <c r="V652" s="103"/>
      <c r="W652" s="89" t="s">
        <v>37</v>
      </c>
      <c r="X652" s="89"/>
      <c r="Y652" s="103">
        <f t="shared" ref="Y652:Y715" si="60">$Y$6</f>
        <v>0</v>
      </c>
      <c r="Z652" s="105">
        <v>12</v>
      </c>
      <c r="AA652" s="90">
        <f>'LEDGER LOAD INPUT'!E696</f>
        <v>0</v>
      </c>
      <c r="AB652" s="108">
        <f t="shared" si="57"/>
        <v>0</v>
      </c>
      <c r="AC652" s="112">
        <f t="shared" si="58"/>
        <v>0</v>
      </c>
    </row>
    <row r="653" spans="1:29">
      <c r="A653" s="89" t="s">
        <v>32</v>
      </c>
      <c r="B653" s="89" t="s">
        <v>32</v>
      </c>
      <c r="C653" s="89" t="s">
        <v>33</v>
      </c>
      <c r="D653" s="89" t="s">
        <v>33</v>
      </c>
      <c r="E653" s="89" t="s">
        <v>43</v>
      </c>
      <c r="F653" s="89"/>
      <c r="G653" s="103" t="e">
        <f t="shared" ref="G653:G716" si="61">$G$6</f>
        <v>#N/A</v>
      </c>
      <c r="H653" s="89"/>
      <c r="I653" s="89"/>
      <c r="J653" s="89">
        <v>6000</v>
      </c>
      <c r="K653" s="103"/>
      <c r="L653" s="89"/>
      <c r="M653" s="89"/>
      <c r="N653" s="89"/>
      <c r="O653" s="89"/>
      <c r="P653" s="89"/>
      <c r="Q653" s="89">
        <v>900</v>
      </c>
      <c r="R653" s="89"/>
      <c r="S653" s="89"/>
      <c r="T653" s="103" t="e">
        <f t="shared" si="59"/>
        <v>#N/A</v>
      </c>
      <c r="U653" s="89"/>
      <c r="V653" s="103"/>
      <c r="W653" s="89" t="s">
        <v>37</v>
      </c>
      <c r="X653" s="89"/>
      <c r="Y653" s="103">
        <f t="shared" si="60"/>
        <v>0</v>
      </c>
      <c r="Z653" s="105">
        <v>12</v>
      </c>
      <c r="AA653" s="90">
        <f>'LEDGER LOAD INPUT'!E697</f>
        <v>0</v>
      </c>
      <c r="AB653" s="108">
        <f t="shared" si="57"/>
        <v>0</v>
      </c>
      <c r="AC653" s="112">
        <f t="shared" si="58"/>
        <v>0</v>
      </c>
    </row>
    <row r="654" spans="1:29">
      <c r="A654" s="89" t="s">
        <v>32</v>
      </c>
      <c r="B654" s="89" t="s">
        <v>32</v>
      </c>
      <c r="C654" s="89" t="s">
        <v>33</v>
      </c>
      <c r="D654" s="89" t="s">
        <v>33</v>
      </c>
      <c r="E654" s="87">
        <v>100000</v>
      </c>
      <c r="F654" s="89"/>
      <c r="G654" s="103" t="e">
        <f t="shared" si="61"/>
        <v>#N/A</v>
      </c>
      <c r="H654" s="89"/>
      <c r="I654" s="89"/>
      <c r="J654" s="89">
        <v>7000</v>
      </c>
      <c r="K654" s="103"/>
      <c r="L654" s="89"/>
      <c r="M654" s="89"/>
      <c r="N654" s="89"/>
      <c r="O654" s="89"/>
      <c r="P654" s="89"/>
      <c r="Q654" s="89"/>
      <c r="R654" s="89"/>
      <c r="S654" s="89"/>
      <c r="T654" s="103" t="e">
        <f t="shared" si="59"/>
        <v>#N/A</v>
      </c>
      <c r="U654" s="89"/>
      <c r="V654" s="103"/>
      <c r="W654" s="89" t="s">
        <v>37</v>
      </c>
      <c r="X654" s="89"/>
      <c r="Y654" s="103">
        <f t="shared" si="60"/>
        <v>0</v>
      </c>
      <c r="Z654" s="105">
        <v>12</v>
      </c>
      <c r="AA654" s="90">
        <f>'LEDGER LOAD INPUT'!E701</f>
        <v>0</v>
      </c>
      <c r="AB654" s="108">
        <f t="shared" si="57"/>
        <v>0</v>
      </c>
      <c r="AC654" s="112">
        <f t="shared" si="58"/>
        <v>0</v>
      </c>
    </row>
    <row r="655" spans="1:29">
      <c r="A655" s="89" t="s">
        <v>32</v>
      </c>
      <c r="B655" s="89" t="s">
        <v>32</v>
      </c>
      <c r="C655" s="89" t="s">
        <v>33</v>
      </c>
      <c r="D655" s="89" t="s">
        <v>33</v>
      </c>
      <c r="E655" s="90">
        <v>110000</v>
      </c>
      <c r="F655" s="90"/>
      <c r="G655" s="103" t="e">
        <f t="shared" si="61"/>
        <v>#N/A</v>
      </c>
      <c r="H655" s="90"/>
      <c r="I655" s="89"/>
      <c r="J655" s="89">
        <v>7000</v>
      </c>
      <c r="K655" s="103"/>
      <c r="L655" s="89"/>
      <c r="M655" s="89"/>
      <c r="N655" s="89"/>
      <c r="O655" s="89"/>
      <c r="P655" s="89"/>
      <c r="Q655" s="89"/>
      <c r="R655" s="89"/>
      <c r="S655" s="89"/>
      <c r="T655" s="103" t="e">
        <f t="shared" si="59"/>
        <v>#N/A</v>
      </c>
      <c r="U655" s="89"/>
      <c r="V655" s="103"/>
      <c r="W655" s="89" t="s">
        <v>37</v>
      </c>
      <c r="X655" s="89"/>
      <c r="Y655" s="103">
        <f t="shared" si="60"/>
        <v>0</v>
      </c>
      <c r="Z655" s="105">
        <v>12</v>
      </c>
      <c r="AA655" s="90">
        <f>'LEDGER LOAD INPUT'!E702</f>
        <v>0</v>
      </c>
      <c r="AB655" s="108">
        <f t="shared" si="57"/>
        <v>0</v>
      </c>
      <c r="AC655" s="112">
        <f t="shared" si="58"/>
        <v>0</v>
      </c>
    </row>
    <row r="656" spans="1:29">
      <c r="A656" s="89" t="s">
        <v>32</v>
      </c>
      <c r="B656" s="89" t="s">
        <v>32</v>
      </c>
      <c r="C656" s="89" t="s">
        <v>33</v>
      </c>
      <c r="D656" s="89" t="s">
        <v>33</v>
      </c>
      <c r="E656" s="89">
        <v>120000</v>
      </c>
      <c r="F656" s="89"/>
      <c r="G656" s="103" t="e">
        <f t="shared" si="61"/>
        <v>#N/A</v>
      </c>
      <c r="H656" s="89"/>
      <c r="I656" s="89"/>
      <c r="J656" s="89">
        <v>7000</v>
      </c>
      <c r="K656" s="103"/>
      <c r="L656" s="89"/>
      <c r="M656" s="89"/>
      <c r="N656" s="89"/>
      <c r="O656" s="89"/>
      <c r="P656" s="89"/>
      <c r="Q656" s="89"/>
      <c r="R656" s="89"/>
      <c r="S656" s="89"/>
      <c r="T656" s="103" t="e">
        <f t="shared" si="59"/>
        <v>#N/A</v>
      </c>
      <c r="U656" s="89"/>
      <c r="V656" s="103"/>
      <c r="W656" s="89" t="s">
        <v>37</v>
      </c>
      <c r="X656" s="89"/>
      <c r="Y656" s="103">
        <f t="shared" si="60"/>
        <v>0</v>
      </c>
      <c r="Z656" s="105">
        <v>12</v>
      </c>
      <c r="AA656" s="90">
        <f>'LEDGER LOAD INPUT'!E703</f>
        <v>0</v>
      </c>
      <c r="AB656" s="108">
        <f t="shared" si="57"/>
        <v>0</v>
      </c>
      <c r="AC656" s="112">
        <f t="shared" si="58"/>
        <v>0</v>
      </c>
    </row>
    <row r="657" spans="1:29">
      <c r="A657" s="89" t="s">
        <v>32</v>
      </c>
      <c r="B657" s="89" t="s">
        <v>32</v>
      </c>
      <c r="C657" s="89" t="s">
        <v>33</v>
      </c>
      <c r="D657" s="89" t="s">
        <v>33</v>
      </c>
      <c r="E657" s="89">
        <v>130000</v>
      </c>
      <c r="F657" s="89"/>
      <c r="G657" s="103" t="e">
        <f t="shared" si="61"/>
        <v>#N/A</v>
      </c>
      <c r="H657" s="89"/>
      <c r="I657" s="89"/>
      <c r="J657" s="89">
        <v>7000</v>
      </c>
      <c r="K657" s="103"/>
      <c r="L657" s="89"/>
      <c r="M657" s="89"/>
      <c r="N657" s="89"/>
      <c r="O657" s="89"/>
      <c r="P657" s="89"/>
      <c r="Q657" s="89"/>
      <c r="R657" s="89"/>
      <c r="S657" s="89"/>
      <c r="T657" s="103" t="e">
        <f t="shared" si="59"/>
        <v>#N/A</v>
      </c>
      <c r="U657" s="89"/>
      <c r="V657" s="103"/>
      <c r="W657" s="89" t="s">
        <v>37</v>
      </c>
      <c r="X657" s="89"/>
      <c r="Y657" s="103">
        <f t="shared" si="60"/>
        <v>0</v>
      </c>
      <c r="Z657" s="105">
        <v>12</v>
      </c>
      <c r="AA657" s="90">
        <f>'LEDGER LOAD INPUT'!E704</f>
        <v>0</v>
      </c>
      <c r="AB657" s="108">
        <f t="shared" si="57"/>
        <v>0</v>
      </c>
      <c r="AC657" s="112">
        <f t="shared" si="58"/>
        <v>0</v>
      </c>
    </row>
    <row r="658" spans="1:29">
      <c r="A658" s="89" t="s">
        <v>32</v>
      </c>
      <c r="B658" s="89" t="s">
        <v>32</v>
      </c>
      <c r="C658" s="89" t="s">
        <v>33</v>
      </c>
      <c r="D658" s="89" t="s">
        <v>33</v>
      </c>
      <c r="E658" s="89">
        <v>140000</v>
      </c>
      <c r="F658" s="89"/>
      <c r="G658" s="103" t="e">
        <f t="shared" si="61"/>
        <v>#N/A</v>
      </c>
      <c r="H658" s="89"/>
      <c r="I658" s="89"/>
      <c r="J658" s="89">
        <v>7000</v>
      </c>
      <c r="K658" s="103"/>
      <c r="L658" s="89"/>
      <c r="M658" s="89"/>
      <c r="N658" s="89"/>
      <c r="O658" s="89"/>
      <c r="P658" s="89"/>
      <c r="Q658" s="89"/>
      <c r="R658" s="89"/>
      <c r="S658" s="89"/>
      <c r="T658" s="103" t="e">
        <f t="shared" si="59"/>
        <v>#N/A</v>
      </c>
      <c r="U658" s="89"/>
      <c r="V658" s="103"/>
      <c r="W658" s="89" t="s">
        <v>37</v>
      </c>
      <c r="X658" s="89"/>
      <c r="Y658" s="103">
        <f t="shared" si="60"/>
        <v>0</v>
      </c>
      <c r="Z658" s="105">
        <v>12</v>
      </c>
      <c r="AA658" s="90">
        <f>'LEDGER LOAD INPUT'!E705</f>
        <v>0</v>
      </c>
      <c r="AB658" s="108">
        <f t="shared" si="57"/>
        <v>0</v>
      </c>
      <c r="AC658" s="112">
        <f t="shared" si="58"/>
        <v>0</v>
      </c>
    </row>
    <row r="659" spans="1:29">
      <c r="A659" s="89" t="s">
        <v>32</v>
      </c>
      <c r="B659" s="89" t="s">
        <v>32</v>
      </c>
      <c r="C659" s="89" t="s">
        <v>33</v>
      </c>
      <c r="D659" s="89" t="s">
        <v>33</v>
      </c>
      <c r="E659" s="89">
        <v>150000</v>
      </c>
      <c r="F659" s="89"/>
      <c r="G659" s="103" t="e">
        <f t="shared" si="61"/>
        <v>#N/A</v>
      </c>
      <c r="H659" s="89"/>
      <c r="I659" s="89"/>
      <c r="J659" s="89">
        <v>7000</v>
      </c>
      <c r="K659" s="103"/>
      <c r="L659" s="89"/>
      <c r="M659" s="89"/>
      <c r="N659" s="89"/>
      <c r="O659" s="89"/>
      <c r="P659" s="89"/>
      <c r="Q659" s="89"/>
      <c r="R659" s="89"/>
      <c r="S659" s="89"/>
      <c r="T659" s="103" t="e">
        <f t="shared" si="59"/>
        <v>#N/A</v>
      </c>
      <c r="U659" s="89"/>
      <c r="V659" s="103"/>
      <c r="W659" s="89" t="s">
        <v>37</v>
      </c>
      <c r="X659" s="89"/>
      <c r="Y659" s="103">
        <f t="shared" si="60"/>
        <v>0</v>
      </c>
      <c r="Z659" s="105">
        <v>12</v>
      </c>
      <c r="AA659" s="90">
        <f>'LEDGER LOAD INPUT'!E706</f>
        <v>0</v>
      </c>
      <c r="AB659" s="108">
        <f t="shared" si="57"/>
        <v>0</v>
      </c>
      <c r="AC659" s="112">
        <f t="shared" si="58"/>
        <v>0</v>
      </c>
    </row>
    <row r="660" spans="1:29">
      <c r="A660" s="89" t="s">
        <v>32</v>
      </c>
      <c r="B660" s="89" t="s">
        <v>32</v>
      </c>
      <c r="C660" s="89" t="s">
        <v>33</v>
      </c>
      <c r="D660" s="89" t="s">
        <v>33</v>
      </c>
      <c r="E660" s="89">
        <v>160000</v>
      </c>
      <c r="F660" s="89"/>
      <c r="G660" s="103" t="e">
        <f t="shared" si="61"/>
        <v>#N/A</v>
      </c>
      <c r="H660" s="89"/>
      <c r="I660" s="89"/>
      <c r="J660" s="89">
        <v>7000</v>
      </c>
      <c r="K660" s="103"/>
      <c r="L660" s="89"/>
      <c r="M660" s="89"/>
      <c r="N660" s="89"/>
      <c r="O660" s="89"/>
      <c r="P660" s="89"/>
      <c r="Q660" s="89"/>
      <c r="R660" s="89"/>
      <c r="S660" s="89"/>
      <c r="T660" s="103" t="e">
        <f t="shared" si="59"/>
        <v>#N/A</v>
      </c>
      <c r="U660" s="89"/>
      <c r="V660" s="103"/>
      <c r="W660" s="89" t="s">
        <v>37</v>
      </c>
      <c r="X660" s="89"/>
      <c r="Y660" s="103">
        <f t="shared" si="60"/>
        <v>0</v>
      </c>
      <c r="Z660" s="105">
        <v>12</v>
      </c>
      <c r="AA660" s="90">
        <f>'LEDGER LOAD INPUT'!E707</f>
        <v>0</v>
      </c>
      <c r="AB660" s="108">
        <f t="shared" si="57"/>
        <v>0</v>
      </c>
      <c r="AC660" s="112">
        <f t="shared" si="58"/>
        <v>0</v>
      </c>
    </row>
    <row r="661" spans="1:29">
      <c r="A661" s="89" t="s">
        <v>32</v>
      </c>
      <c r="B661" s="89" t="s">
        <v>32</v>
      </c>
      <c r="C661" s="89" t="s">
        <v>33</v>
      </c>
      <c r="D661" s="89" t="s">
        <v>33</v>
      </c>
      <c r="E661" s="89">
        <v>180000</v>
      </c>
      <c r="F661" s="89"/>
      <c r="G661" s="103" t="e">
        <f t="shared" si="61"/>
        <v>#N/A</v>
      </c>
      <c r="H661" s="89"/>
      <c r="I661" s="89"/>
      <c r="J661" s="89">
        <v>7000</v>
      </c>
      <c r="K661" s="103"/>
      <c r="L661" s="89"/>
      <c r="M661" s="89"/>
      <c r="N661" s="89"/>
      <c r="O661" s="89"/>
      <c r="P661" s="89"/>
      <c r="Q661" s="89"/>
      <c r="R661" s="89"/>
      <c r="S661" s="89"/>
      <c r="T661" s="103" t="e">
        <f t="shared" si="59"/>
        <v>#N/A</v>
      </c>
      <c r="U661" s="89"/>
      <c r="V661" s="103"/>
      <c r="W661" s="89" t="s">
        <v>37</v>
      </c>
      <c r="X661" s="89"/>
      <c r="Y661" s="103">
        <f t="shared" si="60"/>
        <v>0</v>
      </c>
      <c r="Z661" s="105">
        <v>12</v>
      </c>
      <c r="AA661" s="90">
        <f>'LEDGER LOAD INPUT'!E708</f>
        <v>0</v>
      </c>
      <c r="AB661" s="108">
        <f t="shared" si="57"/>
        <v>0</v>
      </c>
      <c r="AC661" s="112">
        <f t="shared" si="58"/>
        <v>0</v>
      </c>
    </row>
    <row r="662" spans="1:29">
      <c r="A662" s="89" t="s">
        <v>32</v>
      </c>
      <c r="B662" s="89" t="s">
        <v>32</v>
      </c>
      <c r="C662" s="89" t="s">
        <v>33</v>
      </c>
      <c r="D662" s="89" t="s">
        <v>33</v>
      </c>
      <c r="E662" s="89">
        <v>190000</v>
      </c>
      <c r="F662" s="89"/>
      <c r="G662" s="103" t="e">
        <f t="shared" si="61"/>
        <v>#N/A</v>
      </c>
      <c r="H662" s="89"/>
      <c r="I662" s="89"/>
      <c r="J662" s="89">
        <v>7000</v>
      </c>
      <c r="K662" s="103"/>
      <c r="L662" s="89"/>
      <c r="M662" s="89"/>
      <c r="N662" s="89"/>
      <c r="O662" s="89"/>
      <c r="P662" s="89"/>
      <c r="Q662" s="89"/>
      <c r="R662" s="89"/>
      <c r="S662" s="89"/>
      <c r="T662" s="103" t="e">
        <f t="shared" si="59"/>
        <v>#N/A</v>
      </c>
      <c r="U662" s="89"/>
      <c r="V662" s="103"/>
      <c r="W662" s="89" t="s">
        <v>37</v>
      </c>
      <c r="X662" s="89"/>
      <c r="Y662" s="103">
        <f t="shared" si="60"/>
        <v>0</v>
      </c>
      <c r="Z662" s="105">
        <v>12</v>
      </c>
      <c r="AA662" s="90">
        <f>'LEDGER LOAD INPUT'!E709</f>
        <v>0</v>
      </c>
      <c r="AB662" s="108">
        <f t="shared" si="57"/>
        <v>0</v>
      </c>
      <c r="AC662" s="112">
        <f t="shared" si="58"/>
        <v>0</v>
      </c>
    </row>
    <row r="663" spans="1:29">
      <c r="A663" s="89" t="s">
        <v>32</v>
      </c>
      <c r="B663" s="89" t="s">
        <v>32</v>
      </c>
      <c r="C663" s="89" t="s">
        <v>33</v>
      </c>
      <c r="D663" s="89" t="s">
        <v>33</v>
      </c>
      <c r="E663" s="89">
        <v>200000</v>
      </c>
      <c r="F663" s="89"/>
      <c r="G663" s="103" t="e">
        <f t="shared" si="61"/>
        <v>#N/A</v>
      </c>
      <c r="H663" s="89"/>
      <c r="I663" s="89"/>
      <c r="J663" s="89">
        <v>7000</v>
      </c>
      <c r="K663" s="103"/>
      <c r="L663" s="89"/>
      <c r="M663" s="89"/>
      <c r="N663" s="89"/>
      <c r="O663" s="89"/>
      <c r="P663" s="89"/>
      <c r="Q663" s="89"/>
      <c r="R663" s="89"/>
      <c r="S663" s="89"/>
      <c r="T663" s="103" t="e">
        <f t="shared" si="59"/>
        <v>#N/A</v>
      </c>
      <c r="U663" s="89"/>
      <c r="V663" s="103"/>
      <c r="W663" s="89" t="s">
        <v>37</v>
      </c>
      <c r="X663" s="89"/>
      <c r="Y663" s="103">
        <f t="shared" si="60"/>
        <v>0</v>
      </c>
      <c r="Z663" s="105">
        <v>12</v>
      </c>
      <c r="AA663" s="90">
        <f>('LEDGER LOAD INPUT'!E711)*-1</f>
        <v>0</v>
      </c>
      <c r="AB663" s="108">
        <f t="shared" si="57"/>
        <v>0</v>
      </c>
      <c r="AC663" s="112">
        <f t="shared" si="58"/>
        <v>0</v>
      </c>
    </row>
    <row r="664" spans="1:29">
      <c r="A664" s="89" t="s">
        <v>32</v>
      </c>
      <c r="B664" s="89" t="s">
        <v>32</v>
      </c>
      <c r="C664" s="89" t="s">
        <v>33</v>
      </c>
      <c r="D664" s="89" t="s">
        <v>33</v>
      </c>
      <c r="E664" s="89">
        <v>210000</v>
      </c>
      <c r="F664" s="89"/>
      <c r="G664" s="103" t="e">
        <f t="shared" si="61"/>
        <v>#N/A</v>
      </c>
      <c r="H664" s="89"/>
      <c r="I664" s="89"/>
      <c r="J664" s="89">
        <v>7000</v>
      </c>
      <c r="K664" s="103"/>
      <c r="L664" s="89"/>
      <c r="M664" s="89"/>
      <c r="N664" s="89"/>
      <c r="O664" s="89"/>
      <c r="P664" s="89"/>
      <c r="Q664" s="89"/>
      <c r="R664" s="89"/>
      <c r="S664" s="89"/>
      <c r="T664" s="103" t="e">
        <f t="shared" si="59"/>
        <v>#N/A</v>
      </c>
      <c r="U664" s="89"/>
      <c r="V664" s="103"/>
      <c r="W664" s="89" t="s">
        <v>37</v>
      </c>
      <c r="X664" s="89"/>
      <c r="Y664" s="103">
        <f t="shared" si="60"/>
        <v>0</v>
      </c>
      <c r="Z664" s="105">
        <v>12</v>
      </c>
      <c r="AA664" s="90">
        <f>('LEDGER LOAD INPUT'!E712)*-1</f>
        <v>0</v>
      </c>
      <c r="AB664" s="108">
        <f t="shared" si="57"/>
        <v>0</v>
      </c>
      <c r="AC664" s="112">
        <f t="shared" si="58"/>
        <v>0</v>
      </c>
    </row>
    <row r="665" spans="1:29">
      <c r="A665" s="89" t="s">
        <v>32</v>
      </c>
      <c r="B665" s="89" t="s">
        <v>32</v>
      </c>
      <c r="C665" s="89" t="s">
        <v>33</v>
      </c>
      <c r="D665" s="89" t="s">
        <v>33</v>
      </c>
      <c r="E665" s="89">
        <v>220000</v>
      </c>
      <c r="F665" s="89"/>
      <c r="G665" s="103" t="e">
        <f t="shared" si="61"/>
        <v>#N/A</v>
      </c>
      <c r="H665" s="89"/>
      <c r="I665" s="89"/>
      <c r="J665" s="89">
        <v>7000</v>
      </c>
      <c r="K665" s="103"/>
      <c r="L665" s="89"/>
      <c r="M665" s="89"/>
      <c r="N665" s="89"/>
      <c r="O665" s="89"/>
      <c r="P665" s="89"/>
      <c r="Q665" s="89"/>
      <c r="R665" s="89"/>
      <c r="S665" s="89"/>
      <c r="T665" s="103" t="e">
        <f t="shared" si="59"/>
        <v>#N/A</v>
      </c>
      <c r="U665" s="89"/>
      <c r="V665" s="103"/>
      <c r="W665" s="89" t="s">
        <v>37</v>
      </c>
      <c r="X665" s="89"/>
      <c r="Y665" s="103">
        <f t="shared" si="60"/>
        <v>0</v>
      </c>
      <c r="Z665" s="105">
        <v>12</v>
      </c>
      <c r="AA665" s="90">
        <f>('LEDGER LOAD INPUT'!E713)*-1</f>
        <v>0</v>
      </c>
      <c r="AB665" s="108">
        <f t="shared" si="57"/>
        <v>0</v>
      </c>
      <c r="AC665" s="112">
        <f t="shared" si="58"/>
        <v>0</v>
      </c>
    </row>
    <row r="666" spans="1:29">
      <c r="A666" s="89" t="s">
        <v>32</v>
      </c>
      <c r="B666" s="89" t="s">
        <v>32</v>
      </c>
      <c r="C666" s="89" t="s">
        <v>33</v>
      </c>
      <c r="D666" s="89" t="s">
        <v>33</v>
      </c>
      <c r="E666" s="89">
        <v>230000</v>
      </c>
      <c r="F666" s="89"/>
      <c r="G666" s="103" t="e">
        <f t="shared" si="61"/>
        <v>#N/A</v>
      </c>
      <c r="H666" s="89"/>
      <c r="I666" s="89"/>
      <c r="J666" s="89">
        <v>7000</v>
      </c>
      <c r="K666" s="103"/>
      <c r="L666" s="89"/>
      <c r="M666" s="89"/>
      <c r="N666" s="89"/>
      <c r="O666" s="89"/>
      <c r="P666" s="89"/>
      <c r="Q666" s="89"/>
      <c r="R666" s="89"/>
      <c r="S666" s="89"/>
      <c r="T666" s="103" t="e">
        <f t="shared" si="59"/>
        <v>#N/A</v>
      </c>
      <c r="U666" s="89"/>
      <c r="V666" s="103"/>
      <c r="W666" s="89" t="s">
        <v>37</v>
      </c>
      <c r="X666" s="89"/>
      <c r="Y666" s="103">
        <f t="shared" si="60"/>
        <v>0</v>
      </c>
      <c r="Z666" s="105">
        <v>12</v>
      </c>
      <c r="AA666" s="90">
        <f>('LEDGER LOAD INPUT'!E714)*-1</f>
        <v>0</v>
      </c>
      <c r="AB666" s="108">
        <f t="shared" si="57"/>
        <v>0</v>
      </c>
      <c r="AC666" s="112">
        <f t="shared" si="58"/>
        <v>0</v>
      </c>
    </row>
    <row r="667" spans="1:29">
      <c r="A667" s="89" t="s">
        <v>32</v>
      </c>
      <c r="B667" s="89" t="s">
        <v>32</v>
      </c>
      <c r="C667" s="89" t="s">
        <v>33</v>
      </c>
      <c r="D667" s="89" t="s">
        <v>33</v>
      </c>
      <c r="E667" s="89">
        <v>250000</v>
      </c>
      <c r="F667" s="89"/>
      <c r="G667" s="103" t="e">
        <f t="shared" si="61"/>
        <v>#N/A</v>
      </c>
      <c r="H667" s="89"/>
      <c r="I667" s="89"/>
      <c r="J667" s="89">
        <v>7000</v>
      </c>
      <c r="K667" s="103"/>
      <c r="L667" s="89"/>
      <c r="M667" s="89"/>
      <c r="N667" s="89"/>
      <c r="O667" s="89"/>
      <c r="P667" s="89"/>
      <c r="Q667" s="89"/>
      <c r="R667" s="89"/>
      <c r="S667" s="89"/>
      <c r="T667" s="103" t="e">
        <f t="shared" si="59"/>
        <v>#N/A</v>
      </c>
      <c r="U667" s="89"/>
      <c r="V667" s="103"/>
      <c r="W667" s="89" t="s">
        <v>37</v>
      </c>
      <c r="X667" s="89"/>
      <c r="Y667" s="103">
        <f t="shared" si="60"/>
        <v>0</v>
      </c>
      <c r="Z667" s="105">
        <v>12</v>
      </c>
      <c r="AA667" s="90">
        <f>('LEDGER LOAD INPUT'!E716)*-1</f>
        <v>0</v>
      </c>
      <c r="AB667" s="108">
        <f t="shared" si="57"/>
        <v>0</v>
      </c>
      <c r="AC667" s="112">
        <f t="shared" si="58"/>
        <v>0</v>
      </c>
    </row>
    <row r="668" spans="1:29">
      <c r="A668" s="89" t="s">
        <v>32</v>
      </c>
      <c r="B668" s="89" t="s">
        <v>32</v>
      </c>
      <c r="C668" s="89" t="s">
        <v>33</v>
      </c>
      <c r="D668" s="89" t="s">
        <v>33</v>
      </c>
      <c r="E668" s="89">
        <v>260000</v>
      </c>
      <c r="F668" s="89"/>
      <c r="G668" s="103" t="e">
        <f t="shared" si="61"/>
        <v>#N/A</v>
      </c>
      <c r="H668" s="89"/>
      <c r="I668" s="89"/>
      <c r="J668" s="89">
        <v>7000</v>
      </c>
      <c r="K668" s="103"/>
      <c r="L668" s="89"/>
      <c r="M668" s="89"/>
      <c r="N668" s="89"/>
      <c r="O668" s="89"/>
      <c r="P668" s="89"/>
      <c r="Q668" s="89"/>
      <c r="R668" s="89"/>
      <c r="S668" s="89"/>
      <c r="T668" s="103" t="e">
        <f t="shared" si="59"/>
        <v>#N/A</v>
      </c>
      <c r="U668" s="89"/>
      <c r="V668" s="103"/>
      <c r="W668" s="89" t="s">
        <v>37</v>
      </c>
      <c r="X668" s="89"/>
      <c r="Y668" s="103">
        <f t="shared" si="60"/>
        <v>0</v>
      </c>
      <c r="Z668" s="105">
        <v>12</v>
      </c>
      <c r="AA668" s="90">
        <f>('LEDGER LOAD INPUT'!E717)*-1</f>
        <v>0</v>
      </c>
      <c r="AB668" s="108">
        <f t="shared" si="57"/>
        <v>0</v>
      </c>
      <c r="AC668" s="112">
        <f t="shared" si="58"/>
        <v>0</v>
      </c>
    </row>
    <row r="669" spans="1:29">
      <c r="A669" s="89" t="s">
        <v>32</v>
      </c>
      <c r="B669" s="89" t="s">
        <v>32</v>
      </c>
      <c r="C669" s="89" t="s">
        <v>33</v>
      </c>
      <c r="D669" s="89" t="s">
        <v>33</v>
      </c>
      <c r="E669" s="89">
        <v>270000</v>
      </c>
      <c r="F669" s="89"/>
      <c r="G669" s="103" t="e">
        <f t="shared" si="61"/>
        <v>#N/A</v>
      </c>
      <c r="H669" s="89"/>
      <c r="I669" s="89"/>
      <c r="J669" s="89">
        <v>7000</v>
      </c>
      <c r="K669" s="103"/>
      <c r="L669" s="89"/>
      <c r="M669" s="89"/>
      <c r="N669" s="89"/>
      <c r="O669" s="89"/>
      <c r="P669" s="89"/>
      <c r="Q669" s="89"/>
      <c r="R669" s="89"/>
      <c r="S669" s="89"/>
      <c r="T669" s="103" t="e">
        <f t="shared" si="59"/>
        <v>#N/A</v>
      </c>
      <c r="U669" s="89"/>
      <c r="V669" s="103"/>
      <c r="W669" s="89" t="s">
        <v>37</v>
      </c>
      <c r="X669" s="89"/>
      <c r="Y669" s="103">
        <f t="shared" si="60"/>
        <v>0</v>
      </c>
      <c r="Z669" s="105">
        <v>12</v>
      </c>
      <c r="AA669" s="90">
        <f>('LEDGER LOAD INPUT'!E718)*-1</f>
        <v>0</v>
      </c>
      <c r="AB669" s="108">
        <f t="shared" si="57"/>
        <v>0</v>
      </c>
      <c r="AC669" s="112">
        <f t="shared" si="58"/>
        <v>0</v>
      </c>
    </row>
    <row r="670" spans="1:29">
      <c r="A670" s="89" t="s">
        <v>32</v>
      </c>
      <c r="B670" s="89" t="s">
        <v>32</v>
      </c>
      <c r="C670" s="89" t="s">
        <v>33</v>
      </c>
      <c r="D670" s="89" t="s">
        <v>33</v>
      </c>
      <c r="E670" s="89">
        <v>280000</v>
      </c>
      <c r="F670" s="89"/>
      <c r="G670" s="103" t="e">
        <f t="shared" si="61"/>
        <v>#N/A</v>
      </c>
      <c r="H670" s="89"/>
      <c r="I670" s="89"/>
      <c r="J670" s="89">
        <v>7000</v>
      </c>
      <c r="K670" s="103"/>
      <c r="L670" s="89"/>
      <c r="M670" s="89"/>
      <c r="N670" s="89"/>
      <c r="O670" s="89"/>
      <c r="P670" s="89"/>
      <c r="Q670" s="89"/>
      <c r="R670" s="89"/>
      <c r="S670" s="89"/>
      <c r="T670" s="103" t="e">
        <f t="shared" si="59"/>
        <v>#N/A</v>
      </c>
      <c r="U670" s="89"/>
      <c r="V670" s="103"/>
      <c r="W670" s="89" t="s">
        <v>37</v>
      </c>
      <c r="X670" s="89"/>
      <c r="Y670" s="103">
        <f t="shared" si="60"/>
        <v>0</v>
      </c>
      <c r="Z670" s="105">
        <v>12</v>
      </c>
      <c r="AA670" s="90">
        <f>('LEDGER LOAD INPUT'!E719)*-1</f>
        <v>0</v>
      </c>
      <c r="AB670" s="108">
        <f t="shared" si="57"/>
        <v>0</v>
      </c>
      <c r="AC670" s="112">
        <f t="shared" si="58"/>
        <v>0</v>
      </c>
    </row>
    <row r="671" spans="1:29">
      <c r="A671" s="89" t="s">
        <v>32</v>
      </c>
      <c r="B671" s="89" t="s">
        <v>32</v>
      </c>
      <c r="C671" s="89" t="s">
        <v>33</v>
      </c>
      <c r="D671" s="89" t="s">
        <v>33</v>
      </c>
      <c r="E671" s="89">
        <v>311000</v>
      </c>
      <c r="F671" s="89"/>
      <c r="G671" s="103" t="e">
        <f t="shared" si="61"/>
        <v>#N/A</v>
      </c>
      <c r="H671" s="89"/>
      <c r="I671" s="89"/>
      <c r="J671" s="89">
        <v>7000</v>
      </c>
      <c r="K671" s="103"/>
      <c r="L671" s="89"/>
      <c r="M671" s="89"/>
      <c r="N671" s="89"/>
      <c r="O671" s="89"/>
      <c r="P671" s="89"/>
      <c r="Q671" s="89"/>
      <c r="R671" s="89"/>
      <c r="S671" s="89"/>
      <c r="T671" s="103" t="e">
        <f t="shared" si="59"/>
        <v>#N/A</v>
      </c>
      <c r="U671" s="89"/>
      <c r="V671" s="103"/>
      <c r="W671" s="89" t="s">
        <v>37</v>
      </c>
      <c r="X671" s="89"/>
      <c r="Y671" s="103">
        <f t="shared" si="60"/>
        <v>0</v>
      </c>
      <c r="Z671" s="105">
        <v>12</v>
      </c>
      <c r="AA671" s="90">
        <f>('LEDGER LOAD INPUT'!E721)*-1</f>
        <v>0</v>
      </c>
      <c r="AB671" s="108">
        <f t="shared" si="57"/>
        <v>0</v>
      </c>
      <c r="AC671" s="112">
        <f t="shared" si="58"/>
        <v>0</v>
      </c>
    </row>
    <row r="672" spans="1:29">
      <c r="A672" s="89" t="s">
        <v>32</v>
      </c>
      <c r="B672" s="89" t="s">
        <v>32</v>
      </c>
      <c r="C672" s="89" t="s">
        <v>33</v>
      </c>
      <c r="D672" s="89" t="s">
        <v>33</v>
      </c>
      <c r="E672" s="89">
        <v>312000</v>
      </c>
      <c r="F672" s="89"/>
      <c r="G672" s="103" t="e">
        <f t="shared" si="61"/>
        <v>#N/A</v>
      </c>
      <c r="H672" s="89"/>
      <c r="I672" s="89"/>
      <c r="J672" s="89">
        <v>7000</v>
      </c>
      <c r="K672" s="103"/>
      <c r="L672" s="89"/>
      <c r="M672" s="89"/>
      <c r="N672" s="89"/>
      <c r="O672" s="89"/>
      <c r="P672" s="89"/>
      <c r="Q672" s="89"/>
      <c r="R672" s="89"/>
      <c r="S672" s="89"/>
      <c r="T672" s="103" t="e">
        <f t="shared" si="59"/>
        <v>#N/A</v>
      </c>
      <c r="U672" s="89"/>
      <c r="V672" s="103"/>
      <c r="W672" s="89" t="s">
        <v>37</v>
      </c>
      <c r="X672" s="89"/>
      <c r="Y672" s="103">
        <f t="shared" si="60"/>
        <v>0</v>
      </c>
      <c r="Z672" s="105">
        <v>12</v>
      </c>
      <c r="AA672" s="90">
        <f>('LEDGER LOAD INPUT'!E722)*-1</f>
        <v>0</v>
      </c>
      <c r="AB672" s="108">
        <f t="shared" si="57"/>
        <v>0</v>
      </c>
      <c r="AC672" s="112">
        <f t="shared" si="58"/>
        <v>0</v>
      </c>
    </row>
    <row r="673" spans="1:29">
      <c r="A673" s="89" t="s">
        <v>32</v>
      </c>
      <c r="B673" s="89" t="s">
        <v>32</v>
      </c>
      <c r="C673" s="89" t="s">
        <v>33</v>
      </c>
      <c r="D673" s="89" t="s">
        <v>33</v>
      </c>
      <c r="E673" s="89">
        <v>313000</v>
      </c>
      <c r="F673" s="89"/>
      <c r="G673" s="103" t="e">
        <f t="shared" si="61"/>
        <v>#N/A</v>
      </c>
      <c r="H673" s="89"/>
      <c r="I673" s="89"/>
      <c r="J673" s="89">
        <v>7000</v>
      </c>
      <c r="K673" s="103"/>
      <c r="L673" s="89"/>
      <c r="M673" s="89"/>
      <c r="N673" s="89"/>
      <c r="O673" s="89"/>
      <c r="P673" s="89"/>
      <c r="Q673" s="89"/>
      <c r="R673" s="89"/>
      <c r="S673" s="89"/>
      <c r="T673" s="103" t="e">
        <f t="shared" si="59"/>
        <v>#N/A</v>
      </c>
      <c r="U673" s="89"/>
      <c r="V673" s="103"/>
      <c r="W673" s="89" t="s">
        <v>37</v>
      </c>
      <c r="X673" s="89"/>
      <c r="Y673" s="103">
        <f t="shared" si="60"/>
        <v>0</v>
      </c>
      <c r="Z673" s="105">
        <v>12</v>
      </c>
      <c r="AA673" s="90">
        <f>('LEDGER LOAD INPUT'!E723)*-1</f>
        <v>0</v>
      </c>
      <c r="AB673" s="108">
        <f t="shared" si="57"/>
        <v>0</v>
      </c>
      <c r="AC673" s="112">
        <f t="shared" si="58"/>
        <v>0</v>
      </c>
    </row>
    <row r="674" spans="1:29">
      <c r="A674" s="89" t="s">
        <v>32</v>
      </c>
      <c r="B674" s="89" t="s">
        <v>32</v>
      </c>
      <c r="C674" s="89" t="s">
        <v>33</v>
      </c>
      <c r="D674" s="89" t="s">
        <v>33</v>
      </c>
      <c r="E674" s="89">
        <v>314000</v>
      </c>
      <c r="F674" s="89"/>
      <c r="G674" s="103" t="e">
        <f t="shared" si="61"/>
        <v>#N/A</v>
      </c>
      <c r="H674" s="89"/>
      <c r="I674" s="89"/>
      <c r="J674" s="89">
        <v>7000</v>
      </c>
      <c r="K674" s="103"/>
      <c r="L674" s="89"/>
      <c r="M674" s="89"/>
      <c r="N674" s="89"/>
      <c r="O674" s="89"/>
      <c r="P674" s="89"/>
      <c r="Q674" s="89"/>
      <c r="R674" s="89"/>
      <c r="S674" s="89"/>
      <c r="T674" s="103" t="e">
        <f t="shared" si="59"/>
        <v>#N/A</v>
      </c>
      <c r="U674" s="89"/>
      <c r="V674" s="103"/>
      <c r="W674" s="89" t="s">
        <v>37</v>
      </c>
      <c r="X674" s="89"/>
      <c r="Y674" s="103">
        <f t="shared" si="60"/>
        <v>0</v>
      </c>
      <c r="Z674" s="105">
        <v>12</v>
      </c>
      <c r="AA674" s="90">
        <f>('LEDGER LOAD INPUT'!E724)*-1</f>
        <v>0</v>
      </c>
      <c r="AB674" s="108">
        <f t="shared" si="57"/>
        <v>0</v>
      </c>
      <c r="AC674" s="112">
        <f t="shared" si="58"/>
        <v>0</v>
      </c>
    </row>
    <row r="675" spans="1:29">
      <c r="A675" s="89" t="s">
        <v>32</v>
      </c>
      <c r="B675" s="89" t="s">
        <v>32</v>
      </c>
      <c r="C675" s="89" t="s">
        <v>33</v>
      </c>
      <c r="D675" s="89" t="s">
        <v>33</v>
      </c>
      <c r="E675" s="89">
        <v>315000</v>
      </c>
      <c r="F675" s="89"/>
      <c r="G675" s="103" t="e">
        <f t="shared" si="61"/>
        <v>#N/A</v>
      </c>
      <c r="H675" s="89"/>
      <c r="I675" s="89"/>
      <c r="J675" s="89">
        <v>7000</v>
      </c>
      <c r="K675" s="103"/>
      <c r="L675" s="89"/>
      <c r="M675" s="89"/>
      <c r="N675" s="89"/>
      <c r="O675" s="89"/>
      <c r="P675" s="89"/>
      <c r="Q675" s="89"/>
      <c r="R675" s="89"/>
      <c r="S675" s="89"/>
      <c r="T675" s="103" t="e">
        <f t="shared" si="59"/>
        <v>#N/A</v>
      </c>
      <c r="U675" s="89"/>
      <c r="V675" s="103"/>
      <c r="W675" s="89" t="s">
        <v>37</v>
      </c>
      <c r="X675" s="89"/>
      <c r="Y675" s="103">
        <f t="shared" si="60"/>
        <v>0</v>
      </c>
      <c r="Z675" s="105">
        <v>12</v>
      </c>
      <c r="AA675" s="90">
        <f>('LEDGER LOAD INPUT'!E725)*-1</f>
        <v>0</v>
      </c>
      <c r="AB675" s="108">
        <f t="shared" si="57"/>
        <v>0</v>
      </c>
      <c r="AC675" s="112">
        <f t="shared" si="58"/>
        <v>0</v>
      </c>
    </row>
    <row r="676" spans="1:29">
      <c r="A676" s="89" t="s">
        <v>32</v>
      </c>
      <c r="B676" s="89" t="s">
        <v>32</v>
      </c>
      <c r="C676" s="89" t="s">
        <v>33</v>
      </c>
      <c r="D676" s="89" t="s">
        <v>33</v>
      </c>
      <c r="E676" s="89">
        <v>316000</v>
      </c>
      <c r="F676" s="89"/>
      <c r="G676" s="103" t="e">
        <f t="shared" si="61"/>
        <v>#N/A</v>
      </c>
      <c r="H676" s="89"/>
      <c r="I676" s="89"/>
      <c r="J676" s="89">
        <v>7000</v>
      </c>
      <c r="K676" s="103"/>
      <c r="L676" s="89"/>
      <c r="M676" s="89"/>
      <c r="N676" s="89"/>
      <c r="O676" s="89"/>
      <c r="P676" s="89"/>
      <c r="Q676" s="89"/>
      <c r="R676" s="89"/>
      <c r="S676" s="89"/>
      <c r="T676" s="103" t="e">
        <f t="shared" si="59"/>
        <v>#N/A</v>
      </c>
      <c r="U676" s="89"/>
      <c r="V676" s="103"/>
      <c r="W676" s="89" t="s">
        <v>37</v>
      </c>
      <c r="X676" s="89"/>
      <c r="Y676" s="103">
        <f t="shared" si="60"/>
        <v>0</v>
      </c>
      <c r="Z676" s="105">
        <v>12</v>
      </c>
      <c r="AA676" s="90">
        <f>('LEDGER LOAD INPUT'!E726)*-1</f>
        <v>0</v>
      </c>
      <c r="AB676" s="108">
        <f t="shared" si="57"/>
        <v>0</v>
      </c>
      <c r="AC676" s="112">
        <f t="shared" si="58"/>
        <v>0</v>
      </c>
    </row>
    <row r="677" spans="1:29">
      <c r="A677" s="89" t="s">
        <v>32</v>
      </c>
      <c r="B677" s="89" t="s">
        <v>32</v>
      </c>
      <c r="C677" s="89" t="s">
        <v>33</v>
      </c>
      <c r="D677" s="89" t="s">
        <v>33</v>
      </c>
      <c r="E677" s="89">
        <v>321000</v>
      </c>
      <c r="F677" s="89"/>
      <c r="G677" s="103" t="e">
        <f t="shared" si="61"/>
        <v>#N/A</v>
      </c>
      <c r="H677" s="89"/>
      <c r="I677" s="89"/>
      <c r="J677" s="89">
        <v>7000</v>
      </c>
      <c r="K677" s="103"/>
      <c r="L677" s="89"/>
      <c r="M677" s="89"/>
      <c r="N677" s="89"/>
      <c r="O677" s="89"/>
      <c r="P677" s="89"/>
      <c r="Q677" s="89"/>
      <c r="R677" s="89"/>
      <c r="S677" s="89"/>
      <c r="T677" s="103" t="e">
        <f t="shared" si="59"/>
        <v>#N/A</v>
      </c>
      <c r="U677" s="89"/>
      <c r="V677" s="103"/>
      <c r="W677" s="89" t="s">
        <v>37</v>
      </c>
      <c r="X677" s="89"/>
      <c r="Y677" s="103">
        <f t="shared" si="60"/>
        <v>0</v>
      </c>
      <c r="Z677" s="105">
        <v>12</v>
      </c>
      <c r="AA677" s="90">
        <f>('LEDGER LOAD INPUT'!E727)*-1</f>
        <v>0</v>
      </c>
      <c r="AB677" s="108">
        <f t="shared" si="57"/>
        <v>0</v>
      </c>
      <c r="AC677" s="112">
        <f t="shared" si="58"/>
        <v>0</v>
      </c>
    </row>
    <row r="678" spans="1:29">
      <c r="A678" s="89" t="s">
        <v>32</v>
      </c>
      <c r="B678" s="89" t="s">
        <v>32</v>
      </c>
      <c r="C678" s="89" t="s">
        <v>33</v>
      </c>
      <c r="D678" s="89" t="s">
        <v>33</v>
      </c>
      <c r="E678" s="89">
        <v>322000</v>
      </c>
      <c r="F678" s="89"/>
      <c r="G678" s="103" t="e">
        <f t="shared" si="61"/>
        <v>#N/A</v>
      </c>
      <c r="H678" s="89"/>
      <c r="I678" s="89"/>
      <c r="J678" s="89">
        <v>7000</v>
      </c>
      <c r="K678" s="103"/>
      <c r="L678" s="89"/>
      <c r="M678" s="89"/>
      <c r="N678" s="89"/>
      <c r="O678" s="89"/>
      <c r="P678" s="89"/>
      <c r="Q678" s="89"/>
      <c r="R678" s="89"/>
      <c r="S678" s="89"/>
      <c r="T678" s="103" t="e">
        <f t="shared" si="59"/>
        <v>#N/A</v>
      </c>
      <c r="U678" s="89"/>
      <c r="V678" s="103"/>
      <c r="W678" s="89" t="s">
        <v>37</v>
      </c>
      <c r="X678" s="89"/>
      <c r="Y678" s="103">
        <f t="shared" si="60"/>
        <v>0</v>
      </c>
      <c r="Z678" s="105">
        <v>12</v>
      </c>
      <c r="AA678" s="90">
        <f>('LEDGER LOAD INPUT'!E728)*-1</f>
        <v>0</v>
      </c>
      <c r="AB678" s="108">
        <f t="shared" si="57"/>
        <v>0</v>
      </c>
      <c r="AC678" s="112">
        <f t="shared" si="58"/>
        <v>0</v>
      </c>
    </row>
    <row r="679" spans="1:29">
      <c r="A679" s="89" t="s">
        <v>32</v>
      </c>
      <c r="B679" s="89" t="s">
        <v>32</v>
      </c>
      <c r="C679" s="89" t="s">
        <v>33</v>
      </c>
      <c r="D679" s="89" t="s">
        <v>33</v>
      </c>
      <c r="E679" s="89">
        <v>323000</v>
      </c>
      <c r="F679" s="89"/>
      <c r="G679" s="103" t="e">
        <f t="shared" si="61"/>
        <v>#N/A</v>
      </c>
      <c r="H679" s="89"/>
      <c r="I679" s="89"/>
      <c r="J679" s="89">
        <v>7000</v>
      </c>
      <c r="K679" s="103"/>
      <c r="L679" s="89"/>
      <c r="M679" s="89"/>
      <c r="N679" s="89"/>
      <c r="O679" s="89"/>
      <c r="P679" s="89"/>
      <c r="Q679" s="89"/>
      <c r="R679" s="89"/>
      <c r="S679" s="89"/>
      <c r="T679" s="103" t="e">
        <f t="shared" si="59"/>
        <v>#N/A</v>
      </c>
      <c r="U679" s="89"/>
      <c r="V679" s="103"/>
      <c r="W679" s="89" t="s">
        <v>37</v>
      </c>
      <c r="X679" s="89"/>
      <c r="Y679" s="103">
        <f t="shared" si="60"/>
        <v>0</v>
      </c>
      <c r="Z679" s="105">
        <v>12</v>
      </c>
      <c r="AA679" s="90">
        <f>('LEDGER LOAD INPUT'!E729)*-1</f>
        <v>0</v>
      </c>
      <c r="AB679" s="108">
        <f t="shared" si="57"/>
        <v>0</v>
      </c>
      <c r="AC679" s="112">
        <f t="shared" si="58"/>
        <v>0</v>
      </c>
    </row>
    <row r="680" spans="1:29">
      <c r="A680" s="89" t="s">
        <v>32</v>
      </c>
      <c r="B680" s="89" t="s">
        <v>32</v>
      </c>
      <c r="C680" s="89" t="s">
        <v>33</v>
      </c>
      <c r="D680" s="89" t="s">
        <v>33</v>
      </c>
      <c r="E680" s="89">
        <v>331000</v>
      </c>
      <c r="F680" s="89"/>
      <c r="G680" s="103" t="e">
        <f t="shared" si="61"/>
        <v>#N/A</v>
      </c>
      <c r="H680" s="89"/>
      <c r="I680" s="89"/>
      <c r="J680" s="89">
        <v>7000</v>
      </c>
      <c r="K680" s="103"/>
      <c r="L680" s="89"/>
      <c r="M680" s="89"/>
      <c r="N680" s="89"/>
      <c r="O680" s="89"/>
      <c r="P680" s="89"/>
      <c r="Q680" s="89"/>
      <c r="R680" s="89"/>
      <c r="S680" s="89"/>
      <c r="T680" s="103" t="e">
        <f t="shared" si="59"/>
        <v>#N/A</v>
      </c>
      <c r="U680" s="89"/>
      <c r="V680" s="103"/>
      <c r="W680" s="89" t="s">
        <v>37</v>
      </c>
      <c r="X680" s="89"/>
      <c r="Y680" s="103">
        <f t="shared" si="60"/>
        <v>0</v>
      </c>
      <c r="Z680" s="105">
        <v>12</v>
      </c>
      <c r="AA680" s="90">
        <f>('LEDGER LOAD INPUT'!E730)*-1</f>
        <v>0</v>
      </c>
      <c r="AB680" s="108">
        <f t="shared" si="57"/>
        <v>0</v>
      </c>
      <c r="AC680" s="112">
        <f t="shared" si="58"/>
        <v>0</v>
      </c>
    </row>
    <row r="681" spans="1:29">
      <c r="A681" s="89" t="s">
        <v>32</v>
      </c>
      <c r="B681" s="89" t="s">
        <v>32</v>
      </c>
      <c r="C681" s="89" t="s">
        <v>33</v>
      </c>
      <c r="D681" s="89" t="s">
        <v>33</v>
      </c>
      <c r="E681" s="89">
        <v>332000</v>
      </c>
      <c r="F681" s="89"/>
      <c r="G681" s="103" t="e">
        <f t="shared" si="61"/>
        <v>#N/A</v>
      </c>
      <c r="H681" s="89"/>
      <c r="I681" s="89"/>
      <c r="J681" s="89">
        <v>7000</v>
      </c>
      <c r="K681" s="103"/>
      <c r="L681" s="89"/>
      <c r="M681" s="89"/>
      <c r="N681" s="89"/>
      <c r="O681" s="89"/>
      <c r="P681" s="89"/>
      <c r="Q681" s="89"/>
      <c r="R681" s="89"/>
      <c r="S681" s="89"/>
      <c r="T681" s="103" t="e">
        <f t="shared" si="59"/>
        <v>#N/A</v>
      </c>
      <c r="U681" s="89"/>
      <c r="V681" s="103"/>
      <c r="W681" s="89" t="s">
        <v>37</v>
      </c>
      <c r="X681" s="89"/>
      <c r="Y681" s="103">
        <f t="shared" si="60"/>
        <v>0</v>
      </c>
      <c r="Z681" s="105">
        <v>12</v>
      </c>
      <c r="AA681" s="90">
        <f>('LEDGER LOAD INPUT'!E731)*-1</f>
        <v>0</v>
      </c>
      <c r="AB681" s="108">
        <f t="shared" si="57"/>
        <v>0</v>
      </c>
      <c r="AC681" s="112">
        <f t="shared" si="58"/>
        <v>0</v>
      </c>
    </row>
    <row r="682" spans="1:29">
      <c r="A682" s="89" t="s">
        <v>32</v>
      </c>
      <c r="B682" s="89" t="s">
        <v>32</v>
      </c>
      <c r="C682" s="89" t="s">
        <v>33</v>
      </c>
      <c r="D682" s="89" t="s">
        <v>33</v>
      </c>
      <c r="E682" s="89">
        <v>333000</v>
      </c>
      <c r="F682" s="89"/>
      <c r="G682" s="103" t="e">
        <f t="shared" si="61"/>
        <v>#N/A</v>
      </c>
      <c r="H682" s="89"/>
      <c r="I682" s="89"/>
      <c r="J682" s="89">
        <v>7000</v>
      </c>
      <c r="K682" s="103"/>
      <c r="L682" s="89"/>
      <c r="M682" s="89"/>
      <c r="N682" s="89"/>
      <c r="O682" s="89"/>
      <c r="P682" s="89"/>
      <c r="Q682" s="89"/>
      <c r="R682" s="89"/>
      <c r="S682" s="89"/>
      <c r="T682" s="103" t="e">
        <f t="shared" si="59"/>
        <v>#N/A</v>
      </c>
      <c r="U682" s="89"/>
      <c r="V682" s="103"/>
      <c r="W682" s="89" t="s">
        <v>37</v>
      </c>
      <c r="X682" s="89"/>
      <c r="Y682" s="103">
        <f t="shared" si="60"/>
        <v>0</v>
      </c>
      <c r="Z682" s="105">
        <v>12</v>
      </c>
      <c r="AA682" s="90">
        <f>('LEDGER LOAD INPUT'!E732)*-1</f>
        <v>0</v>
      </c>
      <c r="AB682" s="108">
        <f t="shared" si="57"/>
        <v>0</v>
      </c>
      <c r="AC682" s="112">
        <f t="shared" si="58"/>
        <v>0</v>
      </c>
    </row>
    <row r="683" spans="1:29">
      <c r="A683" s="89" t="s">
        <v>32</v>
      </c>
      <c r="B683" s="89" t="s">
        <v>32</v>
      </c>
      <c r="C683" s="89" t="s">
        <v>33</v>
      </c>
      <c r="D683" s="89" t="s">
        <v>33</v>
      </c>
      <c r="E683" s="89">
        <v>334000</v>
      </c>
      <c r="F683" s="89"/>
      <c r="G683" s="103" t="e">
        <f t="shared" si="61"/>
        <v>#N/A</v>
      </c>
      <c r="H683" s="89"/>
      <c r="I683" s="89"/>
      <c r="J683" s="89">
        <v>7000</v>
      </c>
      <c r="K683" s="103"/>
      <c r="L683" s="89"/>
      <c r="M683" s="89"/>
      <c r="N683" s="89"/>
      <c r="O683" s="89"/>
      <c r="P683" s="89"/>
      <c r="Q683" s="89"/>
      <c r="R683" s="89"/>
      <c r="S683" s="89"/>
      <c r="T683" s="103" t="e">
        <f t="shared" si="59"/>
        <v>#N/A</v>
      </c>
      <c r="U683" s="89"/>
      <c r="V683" s="103"/>
      <c r="W683" s="89" t="s">
        <v>37</v>
      </c>
      <c r="X683" s="89"/>
      <c r="Y683" s="103">
        <f t="shared" si="60"/>
        <v>0</v>
      </c>
      <c r="Z683" s="105">
        <v>12</v>
      </c>
      <c r="AA683" s="90">
        <f>('LEDGER LOAD INPUT'!E733)*-1</f>
        <v>0</v>
      </c>
      <c r="AB683" s="108">
        <f t="shared" si="57"/>
        <v>0</v>
      </c>
      <c r="AC683" s="112">
        <f t="shared" si="58"/>
        <v>0</v>
      </c>
    </row>
    <row r="684" spans="1:29">
      <c r="A684" s="89" t="s">
        <v>32</v>
      </c>
      <c r="B684" s="89" t="s">
        <v>32</v>
      </c>
      <c r="C684" s="89" t="s">
        <v>33</v>
      </c>
      <c r="D684" s="89" t="s">
        <v>33</v>
      </c>
      <c r="E684" s="89">
        <v>335000</v>
      </c>
      <c r="F684" s="89"/>
      <c r="G684" s="103" t="e">
        <f t="shared" si="61"/>
        <v>#N/A</v>
      </c>
      <c r="H684" s="89"/>
      <c r="I684" s="89"/>
      <c r="J684" s="89">
        <v>7000</v>
      </c>
      <c r="K684" s="103"/>
      <c r="L684" s="89"/>
      <c r="M684" s="89"/>
      <c r="N684" s="89"/>
      <c r="O684" s="89"/>
      <c r="P684" s="89"/>
      <c r="Q684" s="89"/>
      <c r="R684" s="89"/>
      <c r="S684" s="89"/>
      <c r="T684" s="103" t="e">
        <f t="shared" si="59"/>
        <v>#N/A</v>
      </c>
      <c r="U684" s="89"/>
      <c r="V684" s="103"/>
      <c r="W684" s="89" t="s">
        <v>37</v>
      </c>
      <c r="X684" s="89"/>
      <c r="Y684" s="103">
        <f t="shared" si="60"/>
        <v>0</v>
      </c>
      <c r="Z684" s="105">
        <v>12</v>
      </c>
      <c r="AA684" s="90">
        <f>('LEDGER LOAD INPUT'!E734)*-1</f>
        <v>0</v>
      </c>
      <c r="AB684" s="108">
        <f t="shared" si="57"/>
        <v>0</v>
      </c>
      <c r="AC684" s="112">
        <f t="shared" si="58"/>
        <v>0</v>
      </c>
    </row>
    <row r="685" spans="1:29">
      <c r="A685" s="89" t="s">
        <v>32</v>
      </c>
      <c r="B685" s="89" t="s">
        <v>32</v>
      </c>
      <c r="C685" s="89" t="s">
        <v>33</v>
      </c>
      <c r="D685" s="89" t="s">
        <v>33</v>
      </c>
      <c r="E685" s="89">
        <v>336000</v>
      </c>
      <c r="F685" s="89"/>
      <c r="G685" s="103" t="e">
        <f t="shared" si="61"/>
        <v>#N/A</v>
      </c>
      <c r="H685" s="89"/>
      <c r="I685" s="89"/>
      <c r="J685" s="89">
        <v>7000</v>
      </c>
      <c r="K685" s="103"/>
      <c r="L685" s="89"/>
      <c r="M685" s="89"/>
      <c r="N685" s="89"/>
      <c r="O685" s="89"/>
      <c r="P685" s="89"/>
      <c r="Q685" s="89"/>
      <c r="R685" s="89"/>
      <c r="S685" s="89"/>
      <c r="T685" s="103" t="e">
        <f t="shared" si="59"/>
        <v>#N/A</v>
      </c>
      <c r="U685" s="89"/>
      <c r="V685" s="103"/>
      <c r="W685" s="89" t="s">
        <v>37</v>
      </c>
      <c r="X685" s="89"/>
      <c r="Y685" s="103">
        <f t="shared" si="60"/>
        <v>0</v>
      </c>
      <c r="Z685" s="105">
        <v>12</v>
      </c>
      <c r="AA685" s="90">
        <f>('LEDGER LOAD INPUT'!E735)*-1</f>
        <v>0</v>
      </c>
      <c r="AB685" s="108">
        <f t="shared" si="57"/>
        <v>0</v>
      </c>
      <c r="AC685" s="112">
        <f t="shared" si="58"/>
        <v>0</v>
      </c>
    </row>
    <row r="686" spans="1:29">
      <c r="A686" s="89" t="s">
        <v>32</v>
      </c>
      <c r="B686" s="89" t="s">
        <v>32</v>
      </c>
      <c r="C686" s="89" t="s">
        <v>33</v>
      </c>
      <c r="D686" s="89" t="s">
        <v>33</v>
      </c>
      <c r="E686" s="89">
        <v>337000</v>
      </c>
      <c r="F686" s="89"/>
      <c r="G686" s="103" t="e">
        <f t="shared" si="61"/>
        <v>#N/A</v>
      </c>
      <c r="H686" s="89"/>
      <c r="I686" s="89"/>
      <c r="J686" s="89">
        <v>7000</v>
      </c>
      <c r="K686" s="103"/>
      <c r="L686" s="89"/>
      <c r="M686" s="89"/>
      <c r="N686" s="89"/>
      <c r="O686" s="89"/>
      <c r="P686" s="89"/>
      <c r="Q686" s="89"/>
      <c r="R686" s="89"/>
      <c r="S686" s="89"/>
      <c r="T686" s="103" t="e">
        <f t="shared" si="59"/>
        <v>#N/A</v>
      </c>
      <c r="U686" s="89"/>
      <c r="V686" s="103"/>
      <c r="W686" s="89" t="s">
        <v>37</v>
      </c>
      <c r="X686" s="89"/>
      <c r="Y686" s="103">
        <f t="shared" si="60"/>
        <v>0</v>
      </c>
      <c r="Z686" s="105">
        <v>12</v>
      </c>
      <c r="AA686" s="90">
        <f>('LEDGER LOAD INPUT'!E736)*-1</f>
        <v>0</v>
      </c>
      <c r="AB686" s="108">
        <f t="shared" si="57"/>
        <v>0</v>
      </c>
      <c r="AC686" s="112">
        <f t="shared" si="58"/>
        <v>0</v>
      </c>
    </row>
    <row r="687" spans="1:29">
      <c r="A687" s="89" t="s">
        <v>32</v>
      </c>
      <c r="B687" s="89" t="s">
        <v>32</v>
      </c>
      <c r="C687" s="89" t="s">
        <v>33</v>
      </c>
      <c r="D687" s="89" t="s">
        <v>33</v>
      </c>
      <c r="E687" s="89">
        <v>338000</v>
      </c>
      <c r="F687" s="89"/>
      <c r="G687" s="103" t="e">
        <f t="shared" si="61"/>
        <v>#N/A</v>
      </c>
      <c r="H687" s="89"/>
      <c r="I687" s="89"/>
      <c r="J687" s="89">
        <v>7000</v>
      </c>
      <c r="K687" s="103"/>
      <c r="L687" s="89"/>
      <c r="M687" s="89"/>
      <c r="N687" s="89"/>
      <c r="O687" s="89"/>
      <c r="P687" s="89"/>
      <c r="Q687" s="89"/>
      <c r="R687" s="89"/>
      <c r="S687" s="89"/>
      <c r="T687" s="103" t="e">
        <f t="shared" si="59"/>
        <v>#N/A</v>
      </c>
      <c r="U687" s="89"/>
      <c r="V687" s="103"/>
      <c r="W687" s="89" t="s">
        <v>37</v>
      </c>
      <c r="X687" s="89"/>
      <c r="Y687" s="103">
        <f t="shared" si="60"/>
        <v>0</v>
      </c>
      <c r="Z687" s="105">
        <v>12</v>
      </c>
      <c r="AA687" s="90">
        <f>('LEDGER LOAD INPUT'!E737)*-1</f>
        <v>0</v>
      </c>
      <c r="AB687" s="108">
        <f t="shared" si="57"/>
        <v>0</v>
      </c>
      <c r="AC687" s="112">
        <f t="shared" si="58"/>
        <v>0</v>
      </c>
    </row>
    <row r="688" spans="1:29">
      <c r="A688" s="89" t="s">
        <v>32</v>
      </c>
      <c r="B688" s="89" t="s">
        <v>32</v>
      </c>
      <c r="C688" s="89" t="s">
        <v>33</v>
      </c>
      <c r="D688" s="89" t="s">
        <v>33</v>
      </c>
      <c r="E688" s="89">
        <v>339000</v>
      </c>
      <c r="F688" s="89"/>
      <c r="G688" s="103" t="e">
        <f t="shared" si="61"/>
        <v>#N/A</v>
      </c>
      <c r="H688" s="89"/>
      <c r="I688" s="89"/>
      <c r="J688" s="89">
        <v>7000</v>
      </c>
      <c r="K688" s="103"/>
      <c r="L688" s="89"/>
      <c r="M688" s="89"/>
      <c r="N688" s="89"/>
      <c r="O688" s="89"/>
      <c r="P688" s="89"/>
      <c r="Q688" s="89"/>
      <c r="R688" s="89"/>
      <c r="S688" s="89"/>
      <c r="T688" s="103" t="e">
        <f t="shared" si="59"/>
        <v>#N/A</v>
      </c>
      <c r="U688" s="89"/>
      <c r="V688" s="103"/>
      <c r="W688" s="89" t="s">
        <v>37</v>
      </c>
      <c r="X688" s="89"/>
      <c r="Y688" s="103">
        <f t="shared" si="60"/>
        <v>0</v>
      </c>
      <c r="Z688" s="105">
        <v>12</v>
      </c>
      <c r="AA688" s="90">
        <f>('LEDGER LOAD INPUT'!E738)*-1</f>
        <v>0</v>
      </c>
      <c r="AB688" s="108">
        <f t="shared" si="57"/>
        <v>0</v>
      </c>
      <c r="AC688" s="112">
        <f t="shared" si="58"/>
        <v>0</v>
      </c>
    </row>
    <row r="689" spans="1:29">
      <c r="A689" s="89" t="s">
        <v>32</v>
      </c>
      <c r="B689" s="89" t="s">
        <v>32</v>
      </c>
      <c r="C689" s="89" t="s">
        <v>33</v>
      </c>
      <c r="D689" s="89" t="s">
        <v>33</v>
      </c>
      <c r="E689" s="89">
        <v>341000</v>
      </c>
      <c r="F689" s="89"/>
      <c r="G689" s="103" t="e">
        <f t="shared" si="61"/>
        <v>#N/A</v>
      </c>
      <c r="H689" s="89"/>
      <c r="I689" s="89"/>
      <c r="J689" s="89">
        <v>7000</v>
      </c>
      <c r="K689" s="103"/>
      <c r="L689" s="89"/>
      <c r="M689" s="89"/>
      <c r="N689" s="89"/>
      <c r="O689" s="89"/>
      <c r="P689" s="89"/>
      <c r="Q689" s="89"/>
      <c r="R689" s="89"/>
      <c r="S689" s="89"/>
      <c r="T689" s="103" t="e">
        <f t="shared" si="59"/>
        <v>#N/A</v>
      </c>
      <c r="U689" s="89"/>
      <c r="V689" s="103"/>
      <c r="W689" s="89" t="s">
        <v>37</v>
      </c>
      <c r="X689" s="89"/>
      <c r="Y689" s="103">
        <f t="shared" si="60"/>
        <v>0</v>
      </c>
      <c r="Z689" s="105">
        <v>12</v>
      </c>
      <c r="AA689" s="90">
        <f>('LEDGER LOAD INPUT'!E739)*-1</f>
        <v>0</v>
      </c>
      <c r="AB689" s="108">
        <f t="shared" si="57"/>
        <v>0</v>
      </c>
      <c r="AC689" s="112">
        <f t="shared" si="58"/>
        <v>0</v>
      </c>
    </row>
    <row r="690" spans="1:29">
      <c r="A690" s="89" t="s">
        <v>32</v>
      </c>
      <c r="B690" s="89" t="s">
        <v>32</v>
      </c>
      <c r="C690" s="89" t="s">
        <v>33</v>
      </c>
      <c r="D690" s="89" t="s">
        <v>33</v>
      </c>
      <c r="E690" s="89">
        <v>342000</v>
      </c>
      <c r="F690" s="89"/>
      <c r="G690" s="103" t="e">
        <f t="shared" si="61"/>
        <v>#N/A</v>
      </c>
      <c r="H690" s="89"/>
      <c r="I690" s="89"/>
      <c r="J690" s="89">
        <v>7000</v>
      </c>
      <c r="K690" s="103"/>
      <c r="L690" s="89"/>
      <c r="M690" s="89"/>
      <c r="N690" s="89"/>
      <c r="O690" s="89"/>
      <c r="P690" s="89"/>
      <c r="Q690" s="89"/>
      <c r="R690" s="89"/>
      <c r="S690" s="89"/>
      <c r="T690" s="103" t="e">
        <f t="shared" si="59"/>
        <v>#N/A</v>
      </c>
      <c r="U690" s="89"/>
      <c r="V690" s="103"/>
      <c r="W690" s="89" t="s">
        <v>37</v>
      </c>
      <c r="X690" s="89"/>
      <c r="Y690" s="103">
        <f t="shared" si="60"/>
        <v>0</v>
      </c>
      <c r="Z690" s="105">
        <v>12</v>
      </c>
      <c r="AA690" s="90">
        <f>('LEDGER LOAD INPUT'!E740)*-1</f>
        <v>0</v>
      </c>
      <c r="AB690" s="108">
        <f t="shared" si="57"/>
        <v>0</v>
      </c>
      <c r="AC690" s="112">
        <f t="shared" si="58"/>
        <v>0</v>
      </c>
    </row>
    <row r="691" spans="1:29">
      <c r="A691" s="89" t="s">
        <v>32</v>
      </c>
      <c r="B691" s="89" t="s">
        <v>32</v>
      </c>
      <c r="C691" s="89" t="s">
        <v>33</v>
      </c>
      <c r="D691" s="89" t="s">
        <v>33</v>
      </c>
      <c r="E691" s="89">
        <v>343000</v>
      </c>
      <c r="F691" s="89"/>
      <c r="G691" s="103" t="e">
        <f t="shared" si="61"/>
        <v>#N/A</v>
      </c>
      <c r="H691" s="89"/>
      <c r="I691" s="89"/>
      <c r="J691" s="89">
        <v>7000</v>
      </c>
      <c r="K691" s="103"/>
      <c r="L691" s="89"/>
      <c r="M691" s="89"/>
      <c r="N691" s="89"/>
      <c r="O691" s="89"/>
      <c r="P691" s="89"/>
      <c r="Q691" s="89"/>
      <c r="R691" s="89"/>
      <c r="S691" s="89"/>
      <c r="T691" s="103" t="e">
        <f t="shared" si="59"/>
        <v>#N/A</v>
      </c>
      <c r="U691" s="89"/>
      <c r="V691" s="103"/>
      <c r="W691" s="89" t="s">
        <v>37</v>
      </c>
      <c r="X691" s="89"/>
      <c r="Y691" s="103">
        <f t="shared" si="60"/>
        <v>0</v>
      </c>
      <c r="Z691" s="105">
        <v>12</v>
      </c>
      <c r="AA691" s="90">
        <f>('LEDGER LOAD INPUT'!E741)*-1</f>
        <v>0</v>
      </c>
      <c r="AB691" s="108">
        <f t="shared" si="57"/>
        <v>0</v>
      </c>
      <c r="AC691" s="112">
        <f t="shared" si="58"/>
        <v>0</v>
      </c>
    </row>
    <row r="692" spans="1:29">
      <c r="A692" s="89" t="s">
        <v>32</v>
      </c>
      <c r="B692" s="89" t="s">
        <v>32</v>
      </c>
      <c r="C692" s="89" t="s">
        <v>33</v>
      </c>
      <c r="D692" s="89" t="s">
        <v>33</v>
      </c>
      <c r="E692" s="89">
        <v>344000</v>
      </c>
      <c r="F692" s="89"/>
      <c r="G692" s="103" t="e">
        <f t="shared" si="61"/>
        <v>#N/A</v>
      </c>
      <c r="H692" s="89"/>
      <c r="I692" s="89"/>
      <c r="J692" s="89">
        <v>7000</v>
      </c>
      <c r="K692" s="103"/>
      <c r="L692" s="89"/>
      <c r="M692" s="89"/>
      <c r="N692" s="89"/>
      <c r="O692" s="89"/>
      <c r="P692" s="89"/>
      <c r="Q692" s="89"/>
      <c r="R692" s="89"/>
      <c r="S692" s="89"/>
      <c r="T692" s="103" t="e">
        <f t="shared" si="59"/>
        <v>#N/A</v>
      </c>
      <c r="U692" s="89"/>
      <c r="V692" s="103"/>
      <c r="W692" s="89" t="s">
        <v>37</v>
      </c>
      <c r="X692" s="89"/>
      <c r="Y692" s="103">
        <f t="shared" si="60"/>
        <v>0</v>
      </c>
      <c r="Z692" s="105">
        <v>12</v>
      </c>
      <c r="AA692" s="90">
        <f>('LEDGER LOAD INPUT'!E742)*-1</f>
        <v>0</v>
      </c>
      <c r="AB692" s="108">
        <f t="shared" si="57"/>
        <v>0</v>
      </c>
      <c r="AC692" s="112">
        <f t="shared" si="58"/>
        <v>0</v>
      </c>
    </row>
    <row r="693" spans="1:29">
      <c r="A693" s="89" t="s">
        <v>32</v>
      </c>
      <c r="B693" s="89" t="s">
        <v>32</v>
      </c>
      <c r="C693" s="89" t="s">
        <v>33</v>
      </c>
      <c r="D693" s="89" t="s">
        <v>33</v>
      </c>
      <c r="E693" s="89">
        <v>345000</v>
      </c>
      <c r="F693" s="89"/>
      <c r="G693" s="103" t="e">
        <f t="shared" si="61"/>
        <v>#N/A</v>
      </c>
      <c r="H693" s="89"/>
      <c r="I693" s="89"/>
      <c r="J693" s="89">
        <v>7000</v>
      </c>
      <c r="K693" s="103"/>
      <c r="L693" s="89"/>
      <c r="M693" s="89"/>
      <c r="N693" s="89"/>
      <c r="O693" s="89"/>
      <c r="P693" s="89"/>
      <c r="Q693" s="89"/>
      <c r="R693" s="89"/>
      <c r="S693" s="89"/>
      <c r="T693" s="103" t="e">
        <f t="shared" si="59"/>
        <v>#N/A</v>
      </c>
      <c r="U693" s="89"/>
      <c r="V693" s="103"/>
      <c r="W693" s="89" t="s">
        <v>37</v>
      </c>
      <c r="X693" s="89"/>
      <c r="Y693" s="103">
        <f t="shared" si="60"/>
        <v>0</v>
      </c>
      <c r="Z693" s="105">
        <v>12</v>
      </c>
      <c r="AA693" s="90">
        <f>('LEDGER LOAD INPUT'!E743)*-1</f>
        <v>0</v>
      </c>
      <c r="AB693" s="108">
        <f t="shared" si="57"/>
        <v>0</v>
      </c>
      <c r="AC693" s="112">
        <f t="shared" si="58"/>
        <v>0</v>
      </c>
    </row>
    <row r="694" spans="1:29">
      <c r="A694" s="89" t="s">
        <v>32</v>
      </c>
      <c r="B694" s="89" t="s">
        <v>32</v>
      </c>
      <c r="C694" s="89" t="s">
        <v>33</v>
      </c>
      <c r="D694" s="89" t="s">
        <v>33</v>
      </c>
      <c r="E694" s="89">
        <v>346000</v>
      </c>
      <c r="F694" s="89"/>
      <c r="G694" s="103" t="e">
        <f t="shared" si="61"/>
        <v>#N/A</v>
      </c>
      <c r="H694" s="89"/>
      <c r="I694" s="89"/>
      <c r="J694" s="89">
        <v>7000</v>
      </c>
      <c r="K694" s="103"/>
      <c r="L694" s="89"/>
      <c r="M694" s="89"/>
      <c r="N694" s="89"/>
      <c r="O694" s="89"/>
      <c r="P694" s="89"/>
      <c r="Q694" s="89"/>
      <c r="R694" s="89"/>
      <c r="S694" s="89"/>
      <c r="T694" s="103" t="e">
        <f t="shared" si="59"/>
        <v>#N/A</v>
      </c>
      <c r="U694" s="89"/>
      <c r="V694" s="103"/>
      <c r="W694" s="89" t="s">
        <v>37</v>
      </c>
      <c r="X694" s="89"/>
      <c r="Y694" s="103">
        <f t="shared" si="60"/>
        <v>0</v>
      </c>
      <c r="Z694" s="105">
        <v>12</v>
      </c>
      <c r="AA694" s="90">
        <f>('LEDGER LOAD INPUT'!E744)*-1</f>
        <v>0</v>
      </c>
      <c r="AB694" s="108">
        <f t="shared" si="57"/>
        <v>0</v>
      </c>
      <c r="AC694" s="112">
        <f t="shared" si="58"/>
        <v>0</v>
      </c>
    </row>
    <row r="695" spans="1:29">
      <c r="A695" s="89" t="s">
        <v>32</v>
      </c>
      <c r="B695" s="89" t="s">
        <v>32</v>
      </c>
      <c r="C695" s="89" t="s">
        <v>33</v>
      </c>
      <c r="D695" s="89" t="s">
        <v>33</v>
      </c>
      <c r="E695" s="89">
        <v>351000</v>
      </c>
      <c r="F695" s="89"/>
      <c r="G695" s="103" t="e">
        <f t="shared" si="61"/>
        <v>#N/A</v>
      </c>
      <c r="H695" s="89"/>
      <c r="I695" s="89"/>
      <c r="J695" s="89">
        <v>7000</v>
      </c>
      <c r="K695" s="103"/>
      <c r="L695" s="89"/>
      <c r="M695" s="89"/>
      <c r="N695" s="89"/>
      <c r="O695" s="89"/>
      <c r="P695" s="89"/>
      <c r="Q695" s="89"/>
      <c r="R695" s="89"/>
      <c r="S695" s="89"/>
      <c r="T695" s="103" t="e">
        <f t="shared" si="59"/>
        <v>#N/A</v>
      </c>
      <c r="U695" s="89"/>
      <c r="V695" s="103"/>
      <c r="W695" s="89" t="s">
        <v>37</v>
      </c>
      <c r="X695" s="89"/>
      <c r="Y695" s="103">
        <f t="shared" si="60"/>
        <v>0</v>
      </c>
      <c r="Z695" s="105">
        <v>12</v>
      </c>
      <c r="AA695" s="90">
        <f>('LEDGER LOAD INPUT'!E745)*-1</f>
        <v>0</v>
      </c>
      <c r="AB695" s="108">
        <f t="shared" si="57"/>
        <v>0</v>
      </c>
      <c r="AC695" s="112">
        <f t="shared" si="58"/>
        <v>0</v>
      </c>
    </row>
    <row r="696" spans="1:29">
      <c r="A696" s="89" t="s">
        <v>32</v>
      </c>
      <c r="B696" s="89" t="s">
        <v>32</v>
      </c>
      <c r="C696" s="89" t="s">
        <v>33</v>
      </c>
      <c r="D696" s="89" t="s">
        <v>33</v>
      </c>
      <c r="E696" s="89">
        <v>361000</v>
      </c>
      <c r="F696" s="89"/>
      <c r="G696" s="103" t="e">
        <f t="shared" si="61"/>
        <v>#N/A</v>
      </c>
      <c r="H696" s="89"/>
      <c r="I696" s="89"/>
      <c r="J696" s="89">
        <v>7000</v>
      </c>
      <c r="K696" s="103"/>
      <c r="L696" s="89"/>
      <c r="M696" s="89"/>
      <c r="N696" s="89"/>
      <c r="O696" s="89"/>
      <c r="P696" s="89"/>
      <c r="Q696" s="89"/>
      <c r="R696" s="89"/>
      <c r="S696" s="89"/>
      <c r="T696" s="103" t="e">
        <f t="shared" si="59"/>
        <v>#N/A</v>
      </c>
      <c r="U696" s="89"/>
      <c r="V696" s="103"/>
      <c r="W696" s="89" t="s">
        <v>37</v>
      </c>
      <c r="X696" s="89"/>
      <c r="Y696" s="103">
        <f t="shared" si="60"/>
        <v>0</v>
      </c>
      <c r="Z696" s="105">
        <v>12</v>
      </c>
      <c r="AA696" s="90">
        <f>('LEDGER LOAD INPUT'!E746)*-1</f>
        <v>0</v>
      </c>
      <c r="AB696" s="108">
        <f t="shared" si="57"/>
        <v>0</v>
      </c>
      <c r="AC696" s="112">
        <f t="shared" si="58"/>
        <v>0</v>
      </c>
    </row>
    <row r="697" spans="1:29">
      <c r="A697" s="89" t="s">
        <v>32</v>
      </c>
      <c r="B697" s="89" t="s">
        <v>32</v>
      </c>
      <c r="C697" s="89" t="s">
        <v>33</v>
      </c>
      <c r="D697" s="89" t="s">
        <v>33</v>
      </c>
      <c r="E697" s="89">
        <v>362000</v>
      </c>
      <c r="F697" s="89"/>
      <c r="G697" s="103" t="e">
        <f t="shared" si="61"/>
        <v>#N/A</v>
      </c>
      <c r="H697" s="89"/>
      <c r="I697" s="89"/>
      <c r="J697" s="89">
        <v>7000</v>
      </c>
      <c r="K697" s="103"/>
      <c r="L697" s="89"/>
      <c r="M697" s="89"/>
      <c r="N697" s="89"/>
      <c r="O697" s="89"/>
      <c r="P697" s="89"/>
      <c r="Q697" s="89"/>
      <c r="R697" s="89"/>
      <c r="S697" s="89"/>
      <c r="T697" s="103" t="e">
        <f t="shared" si="59"/>
        <v>#N/A</v>
      </c>
      <c r="U697" s="89"/>
      <c r="V697" s="103"/>
      <c r="W697" s="89" t="s">
        <v>37</v>
      </c>
      <c r="X697" s="89"/>
      <c r="Y697" s="103">
        <f t="shared" si="60"/>
        <v>0</v>
      </c>
      <c r="Z697" s="105">
        <v>12</v>
      </c>
      <c r="AA697" s="90">
        <f>('LEDGER LOAD INPUT'!E747)*-1</f>
        <v>0</v>
      </c>
      <c r="AB697" s="108">
        <f t="shared" si="57"/>
        <v>0</v>
      </c>
      <c r="AC697" s="112">
        <f t="shared" si="58"/>
        <v>0</v>
      </c>
    </row>
    <row r="698" spans="1:29">
      <c r="A698" s="89" t="s">
        <v>32</v>
      </c>
      <c r="B698" s="89" t="s">
        <v>32</v>
      </c>
      <c r="C698" s="89" t="s">
        <v>33</v>
      </c>
      <c r="D698" s="89" t="s">
        <v>33</v>
      </c>
      <c r="E698" s="89">
        <v>363000</v>
      </c>
      <c r="F698" s="89"/>
      <c r="G698" s="103" t="e">
        <f t="shared" si="61"/>
        <v>#N/A</v>
      </c>
      <c r="H698" s="89"/>
      <c r="I698" s="89"/>
      <c r="J698" s="89">
        <v>7000</v>
      </c>
      <c r="K698" s="103"/>
      <c r="L698" s="89"/>
      <c r="M698" s="89"/>
      <c r="N698" s="89"/>
      <c r="O698" s="89"/>
      <c r="P698" s="89"/>
      <c r="Q698" s="89"/>
      <c r="R698" s="89"/>
      <c r="S698" s="89"/>
      <c r="T698" s="103" t="e">
        <f t="shared" si="59"/>
        <v>#N/A</v>
      </c>
      <c r="U698" s="89"/>
      <c r="V698" s="103"/>
      <c r="W698" s="89" t="s">
        <v>37</v>
      </c>
      <c r="X698" s="89"/>
      <c r="Y698" s="103">
        <f t="shared" si="60"/>
        <v>0</v>
      </c>
      <c r="Z698" s="105">
        <v>12</v>
      </c>
      <c r="AA698" s="90">
        <f>('LEDGER LOAD INPUT'!E748)*-1</f>
        <v>0</v>
      </c>
      <c r="AB698" s="108">
        <f t="shared" ref="AB698:AB775" si="62">AA698</f>
        <v>0</v>
      </c>
      <c r="AC698" s="112">
        <f t="shared" ref="AC698:AC775" si="63">AA698</f>
        <v>0</v>
      </c>
    </row>
    <row r="699" spans="1:29">
      <c r="A699" s="89" t="s">
        <v>32</v>
      </c>
      <c r="B699" s="89" t="s">
        <v>32</v>
      </c>
      <c r="C699" s="89" t="s">
        <v>33</v>
      </c>
      <c r="D699" s="89" t="s">
        <v>33</v>
      </c>
      <c r="E699" s="89">
        <v>365000</v>
      </c>
      <c r="F699" s="89"/>
      <c r="G699" s="103" t="e">
        <f t="shared" si="61"/>
        <v>#N/A</v>
      </c>
      <c r="H699" s="89"/>
      <c r="I699" s="89"/>
      <c r="J699" s="89">
        <v>7000</v>
      </c>
      <c r="K699" s="103"/>
      <c r="L699" s="89"/>
      <c r="M699" s="89"/>
      <c r="N699" s="89"/>
      <c r="O699" s="89"/>
      <c r="P699" s="89"/>
      <c r="Q699" s="89"/>
      <c r="R699" s="89"/>
      <c r="S699" s="89"/>
      <c r="T699" s="103" t="e">
        <f t="shared" si="59"/>
        <v>#N/A</v>
      </c>
      <c r="U699" s="89"/>
      <c r="V699" s="103"/>
      <c r="W699" s="89" t="s">
        <v>37</v>
      </c>
      <c r="X699" s="89"/>
      <c r="Y699" s="103">
        <f t="shared" si="60"/>
        <v>0</v>
      </c>
      <c r="Z699" s="105">
        <v>12</v>
      </c>
      <c r="AA699" s="90">
        <f>('LEDGER LOAD INPUT'!E749)*-1</f>
        <v>0</v>
      </c>
      <c r="AB699" s="108">
        <f t="shared" si="62"/>
        <v>0</v>
      </c>
      <c r="AC699" s="112">
        <f t="shared" si="63"/>
        <v>0</v>
      </c>
    </row>
    <row r="700" spans="1:29">
      <c r="A700" s="89" t="s">
        <v>32</v>
      </c>
      <c r="B700" s="89" t="s">
        <v>32</v>
      </c>
      <c r="C700" s="89" t="s">
        <v>33</v>
      </c>
      <c r="D700" s="89" t="s">
        <v>33</v>
      </c>
      <c r="E700" s="89">
        <v>366000</v>
      </c>
      <c r="F700" s="89"/>
      <c r="G700" s="103" t="e">
        <f t="shared" si="61"/>
        <v>#N/A</v>
      </c>
      <c r="H700" s="89"/>
      <c r="I700" s="89"/>
      <c r="J700" s="89">
        <v>7000</v>
      </c>
      <c r="K700" s="103"/>
      <c r="L700" s="89"/>
      <c r="M700" s="89"/>
      <c r="N700" s="89"/>
      <c r="O700" s="89"/>
      <c r="P700" s="89"/>
      <c r="Q700" s="89"/>
      <c r="R700" s="89"/>
      <c r="S700" s="89"/>
      <c r="T700" s="103" t="e">
        <f t="shared" si="59"/>
        <v>#N/A</v>
      </c>
      <c r="U700" s="89"/>
      <c r="V700" s="103"/>
      <c r="W700" s="89" t="s">
        <v>37</v>
      </c>
      <c r="X700" s="89"/>
      <c r="Y700" s="103">
        <f t="shared" si="60"/>
        <v>0</v>
      </c>
      <c r="Z700" s="105">
        <v>12</v>
      </c>
      <c r="AA700" s="90">
        <f>('LEDGER LOAD INPUT'!E750)*-1</f>
        <v>0</v>
      </c>
      <c r="AB700" s="108">
        <f t="shared" si="62"/>
        <v>0</v>
      </c>
      <c r="AC700" s="112">
        <f t="shared" si="63"/>
        <v>0</v>
      </c>
    </row>
    <row r="701" spans="1:29">
      <c r="A701" s="89" t="s">
        <v>32</v>
      </c>
      <c r="B701" s="89" t="s">
        <v>32</v>
      </c>
      <c r="C701" s="89" t="s">
        <v>33</v>
      </c>
      <c r="D701" s="89" t="s">
        <v>33</v>
      </c>
      <c r="E701" s="89">
        <v>367000</v>
      </c>
      <c r="F701" s="89"/>
      <c r="G701" s="103" t="e">
        <f t="shared" si="61"/>
        <v>#N/A</v>
      </c>
      <c r="H701" s="89"/>
      <c r="I701" s="89"/>
      <c r="J701" s="89">
        <v>7000</v>
      </c>
      <c r="K701" s="103"/>
      <c r="L701" s="89"/>
      <c r="M701" s="89"/>
      <c r="N701" s="89"/>
      <c r="O701" s="89"/>
      <c r="P701" s="89"/>
      <c r="Q701" s="89"/>
      <c r="R701" s="89"/>
      <c r="S701" s="89"/>
      <c r="T701" s="103" t="e">
        <f t="shared" si="59"/>
        <v>#N/A</v>
      </c>
      <c r="U701" s="89"/>
      <c r="V701" s="103"/>
      <c r="W701" s="89" t="s">
        <v>37</v>
      </c>
      <c r="X701" s="89"/>
      <c r="Y701" s="103">
        <f t="shared" si="60"/>
        <v>0</v>
      </c>
      <c r="Z701" s="105">
        <v>12</v>
      </c>
      <c r="AA701" s="90">
        <f>('LEDGER LOAD INPUT'!E751)*-1</f>
        <v>0</v>
      </c>
      <c r="AB701" s="108">
        <f t="shared" si="62"/>
        <v>0</v>
      </c>
      <c r="AC701" s="112">
        <f t="shared" si="63"/>
        <v>0</v>
      </c>
    </row>
    <row r="702" spans="1:29">
      <c r="A702" s="89" t="s">
        <v>32</v>
      </c>
      <c r="B702" s="89" t="s">
        <v>32</v>
      </c>
      <c r="C702" s="89" t="s">
        <v>33</v>
      </c>
      <c r="D702" s="89" t="s">
        <v>33</v>
      </c>
      <c r="E702" s="89">
        <v>368000</v>
      </c>
      <c r="F702" s="89"/>
      <c r="G702" s="103" t="e">
        <f t="shared" si="61"/>
        <v>#N/A</v>
      </c>
      <c r="H702" s="89"/>
      <c r="I702" s="89"/>
      <c r="J702" s="89">
        <v>7000</v>
      </c>
      <c r="K702" s="103"/>
      <c r="L702" s="89"/>
      <c r="M702" s="89"/>
      <c r="N702" s="89"/>
      <c r="O702" s="89"/>
      <c r="P702" s="89"/>
      <c r="Q702" s="89"/>
      <c r="R702" s="89"/>
      <c r="S702" s="89"/>
      <c r="T702" s="103" t="e">
        <f t="shared" si="59"/>
        <v>#N/A</v>
      </c>
      <c r="U702" s="89"/>
      <c r="V702" s="103"/>
      <c r="W702" s="89" t="s">
        <v>37</v>
      </c>
      <c r="X702" s="89"/>
      <c r="Y702" s="103">
        <f t="shared" si="60"/>
        <v>0</v>
      </c>
      <c r="Z702" s="105">
        <v>12</v>
      </c>
      <c r="AA702" s="90">
        <f>('LEDGER LOAD INPUT'!E752)*-1</f>
        <v>0</v>
      </c>
      <c r="AB702" s="108">
        <f t="shared" si="62"/>
        <v>0</v>
      </c>
      <c r="AC702" s="112">
        <f t="shared" si="63"/>
        <v>0</v>
      </c>
    </row>
    <row r="703" spans="1:29">
      <c r="A703" s="89" t="s">
        <v>32</v>
      </c>
      <c r="B703" s="89" t="s">
        <v>32</v>
      </c>
      <c r="C703" s="89" t="s">
        <v>33</v>
      </c>
      <c r="D703" s="89" t="s">
        <v>33</v>
      </c>
      <c r="E703" s="89">
        <v>371000</v>
      </c>
      <c r="F703" s="89"/>
      <c r="G703" s="103" t="e">
        <f t="shared" si="61"/>
        <v>#N/A</v>
      </c>
      <c r="H703" s="89"/>
      <c r="I703" s="89"/>
      <c r="J703" s="89">
        <v>7000</v>
      </c>
      <c r="K703" s="103"/>
      <c r="L703" s="89"/>
      <c r="M703" s="89"/>
      <c r="N703" s="89"/>
      <c r="O703" s="89"/>
      <c r="P703" s="89"/>
      <c r="Q703" s="89"/>
      <c r="R703" s="89"/>
      <c r="S703" s="89"/>
      <c r="T703" s="103" t="e">
        <f t="shared" si="59"/>
        <v>#N/A</v>
      </c>
      <c r="U703" s="89"/>
      <c r="V703" s="103"/>
      <c r="W703" s="89" t="s">
        <v>37</v>
      </c>
      <c r="X703" s="89"/>
      <c r="Y703" s="103">
        <f t="shared" si="60"/>
        <v>0</v>
      </c>
      <c r="Z703" s="105">
        <v>12</v>
      </c>
      <c r="AA703" s="90">
        <f>('LEDGER LOAD INPUT'!E753)*-1</f>
        <v>0</v>
      </c>
      <c r="AB703" s="108">
        <f t="shared" si="62"/>
        <v>0</v>
      </c>
      <c r="AC703" s="112">
        <f t="shared" si="63"/>
        <v>0</v>
      </c>
    </row>
    <row r="704" spans="1:29">
      <c r="A704" s="89" t="s">
        <v>32</v>
      </c>
      <c r="B704" s="89" t="s">
        <v>32</v>
      </c>
      <c r="C704" s="89" t="s">
        <v>33</v>
      </c>
      <c r="D704" s="89" t="s">
        <v>33</v>
      </c>
      <c r="E704" s="89">
        <v>372000</v>
      </c>
      <c r="F704" s="89"/>
      <c r="G704" s="103" t="e">
        <f t="shared" si="61"/>
        <v>#N/A</v>
      </c>
      <c r="H704" s="89"/>
      <c r="I704" s="89"/>
      <c r="J704" s="89">
        <v>7000</v>
      </c>
      <c r="K704" s="103"/>
      <c r="L704" s="89"/>
      <c r="M704" s="89"/>
      <c r="N704" s="89"/>
      <c r="O704" s="89"/>
      <c r="P704" s="89"/>
      <c r="Q704" s="89"/>
      <c r="R704" s="89"/>
      <c r="S704" s="89"/>
      <c r="T704" s="103" t="e">
        <f t="shared" si="59"/>
        <v>#N/A</v>
      </c>
      <c r="U704" s="89"/>
      <c r="V704" s="103"/>
      <c r="W704" s="89" t="s">
        <v>37</v>
      </c>
      <c r="X704" s="89"/>
      <c r="Y704" s="103">
        <f t="shared" si="60"/>
        <v>0</v>
      </c>
      <c r="Z704" s="105">
        <v>12</v>
      </c>
      <c r="AA704" s="90">
        <f>('LEDGER LOAD INPUT'!E754)*-1</f>
        <v>0</v>
      </c>
      <c r="AB704" s="108">
        <f t="shared" si="62"/>
        <v>0</v>
      </c>
      <c r="AC704" s="112">
        <f t="shared" si="63"/>
        <v>0</v>
      </c>
    </row>
    <row r="705" spans="1:29">
      <c r="A705" s="89" t="s">
        <v>32</v>
      </c>
      <c r="B705" s="89" t="s">
        <v>32</v>
      </c>
      <c r="C705" s="89" t="s">
        <v>33</v>
      </c>
      <c r="D705" s="89" t="s">
        <v>33</v>
      </c>
      <c r="E705" s="89">
        <v>373000</v>
      </c>
      <c r="F705" s="89"/>
      <c r="G705" s="103" t="e">
        <f t="shared" si="61"/>
        <v>#N/A</v>
      </c>
      <c r="H705" s="89"/>
      <c r="I705" s="89"/>
      <c r="J705" s="89">
        <v>7000</v>
      </c>
      <c r="K705" s="103"/>
      <c r="L705" s="89"/>
      <c r="M705" s="89"/>
      <c r="N705" s="89"/>
      <c r="O705" s="89"/>
      <c r="P705" s="89"/>
      <c r="Q705" s="89"/>
      <c r="R705" s="89"/>
      <c r="S705" s="89"/>
      <c r="T705" s="103" t="e">
        <f t="shared" si="59"/>
        <v>#N/A</v>
      </c>
      <c r="U705" s="89"/>
      <c r="V705" s="103"/>
      <c r="W705" s="89" t="s">
        <v>37</v>
      </c>
      <c r="X705" s="89"/>
      <c r="Y705" s="103">
        <f t="shared" si="60"/>
        <v>0</v>
      </c>
      <c r="Z705" s="105">
        <v>12</v>
      </c>
      <c r="AA705" s="90">
        <f>('LEDGER LOAD INPUT'!E755)*-1</f>
        <v>0</v>
      </c>
      <c r="AB705" s="108">
        <f t="shared" si="62"/>
        <v>0</v>
      </c>
      <c r="AC705" s="112">
        <f t="shared" si="63"/>
        <v>0</v>
      </c>
    </row>
    <row r="706" spans="1:29">
      <c r="A706" s="89" t="s">
        <v>32</v>
      </c>
      <c r="B706" s="89" t="s">
        <v>32</v>
      </c>
      <c r="C706" s="89" t="s">
        <v>33</v>
      </c>
      <c r="D706" s="89" t="s">
        <v>33</v>
      </c>
      <c r="E706" s="89">
        <v>381000</v>
      </c>
      <c r="F706" s="89"/>
      <c r="G706" s="103" t="e">
        <f t="shared" si="61"/>
        <v>#N/A</v>
      </c>
      <c r="H706" s="89"/>
      <c r="I706" s="89"/>
      <c r="J706" s="89">
        <v>7000</v>
      </c>
      <c r="K706" s="103"/>
      <c r="L706" s="89"/>
      <c r="M706" s="89"/>
      <c r="N706" s="89"/>
      <c r="O706" s="89"/>
      <c r="P706" s="89"/>
      <c r="Q706" s="89"/>
      <c r="R706" s="89"/>
      <c r="S706" s="89"/>
      <c r="T706" s="103" t="e">
        <f t="shared" si="59"/>
        <v>#N/A</v>
      </c>
      <c r="U706" s="89"/>
      <c r="V706" s="103"/>
      <c r="W706" s="89" t="s">
        <v>37</v>
      </c>
      <c r="X706" s="89"/>
      <c r="Y706" s="103">
        <f t="shared" si="60"/>
        <v>0</v>
      </c>
      <c r="Z706" s="105">
        <v>12</v>
      </c>
      <c r="AA706" s="90">
        <f>('LEDGER LOAD INPUT'!E756)*-1</f>
        <v>0</v>
      </c>
      <c r="AB706" s="108">
        <f t="shared" si="62"/>
        <v>0</v>
      </c>
      <c r="AC706" s="112">
        <f t="shared" si="63"/>
        <v>0</v>
      </c>
    </row>
    <row r="707" spans="1:29">
      <c r="A707" s="89" t="s">
        <v>32</v>
      </c>
      <c r="B707" s="89" t="s">
        <v>32</v>
      </c>
      <c r="C707" s="89" t="s">
        <v>33</v>
      </c>
      <c r="D707" s="89" t="s">
        <v>33</v>
      </c>
      <c r="E707" s="89">
        <v>382000</v>
      </c>
      <c r="F707" s="89"/>
      <c r="G707" s="103" t="e">
        <f t="shared" si="61"/>
        <v>#N/A</v>
      </c>
      <c r="H707" s="89"/>
      <c r="I707" s="89"/>
      <c r="J707" s="89">
        <v>7000</v>
      </c>
      <c r="K707" s="103"/>
      <c r="L707" s="89"/>
      <c r="M707" s="89"/>
      <c r="N707" s="89"/>
      <c r="O707" s="89"/>
      <c r="P707" s="89"/>
      <c r="Q707" s="89"/>
      <c r="R707" s="89"/>
      <c r="S707" s="89"/>
      <c r="T707" s="103" t="e">
        <f t="shared" si="59"/>
        <v>#N/A</v>
      </c>
      <c r="U707" s="89"/>
      <c r="V707" s="103"/>
      <c r="W707" s="89" t="s">
        <v>37</v>
      </c>
      <c r="X707" s="89"/>
      <c r="Y707" s="103">
        <f t="shared" si="60"/>
        <v>0</v>
      </c>
      <c r="Z707" s="105">
        <v>12</v>
      </c>
      <c r="AA707" s="90">
        <f>('LEDGER LOAD INPUT'!E757)*-1</f>
        <v>0</v>
      </c>
      <c r="AB707" s="108">
        <f t="shared" si="62"/>
        <v>0</v>
      </c>
      <c r="AC707" s="112">
        <f t="shared" si="63"/>
        <v>0</v>
      </c>
    </row>
    <row r="708" spans="1:29">
      <c r="A708" s="89" t="s">
        <v>32</v>
      </c>
      <c r="B708" s="89" t="s">
        <v>32</v>
      </c>
      <c r="C708" s="89" t="s">
        <v>33</v>
      </c>
      <c r="D708" s="89" t="s">
        <v>33</v>
      </c>
      <c r="E708" s="89">
        <v>383000</v>
      </c>
      <c r="F708" s="89"/>
      <c r="G708" s="103" t="e">
        <f t="shared" si="61"/>
        <v>#N/A</v>
      </c>
      <c r="H708" s="89"/>
      <c r="I708" s="89"/>
      <c r="J708" s="89">
        <v>7000</v>
      </c>
      <c r="K708" s="103"/>
      <c r="L708" s="89"/>
      <c r="M708" s="89"/>
      <c r="N708" s="89"/>
      <c r="O708" s="89"/>
      <c r="P708" s="89"/>
      <c r="Q708" s="89"/>
      <c r="R708" s="89"/>
      <c r="S708" s="89"/>
      <c r="T708" s="103" t="e">
        <f t="shared" si="59"/>
        <v>#N/A</v>
      </c>
      <c r="U708" s="89"/>
      <c r="V708" s="103"/>
      <c r="W708" s="89" t="s">
        <v>37</v>
      </c>
      <c r="X708" s="89"/>
      <c r="Y708" s="103">
        <f t="shared" si="60"/>
        <v>0</v>
      </c>
      <c r="Z708" s="105">
        <v>12</v>
      </c>
      <c r="AA708" s="90">
        <f>('LEDGER LOAD INPUT'!E758)*-1</f>
        <v>0</v>
      </c>
      <c r="AB708" s="108">
        <f t="shared" si="62"/>
        <v>0</v>
      </c>
      <c r="AC708" s="112">
        <f t="shared" si="63"/>
        <v>0</v>
      </c>
    </row>
    <row r="709" spans="1:29">
      <c r="A709" s="89" t="s">
        <v>32</v>
      </c>
      <c r="B709" s="89" t="s">
        <v>32</v>
      </c>
      <c r="C709" s="89" t="s">
        <v>33</v>
      </c>
      <c r="D709" s="89" t="s">
        <v>33</v>
      </c>
      <c r="E709" s="89">
        <v>384000</v>
      </c>
      <c r="F709" s="89"/>
      <c r="G709" s="103" t="e">
        <f t="shared" si="61"/>
        <v>#N/A</v>
      </c>
      <c r="H709" s="89"/>
      <c r="I709" s="89"/>
      <c r="J709" s="89">
        <v>7000</v>
      </c>
      <c r="K709" s="103"/>
      <c r="L709" s="89"/>
      <c r="M709" s="89"/>
      <c r="N709" s="89"/>
      <c r="O709" s="89"/>
      <c r="P709" s="89"/>
      <c r="Q709" s="89"/>
      <c r="R709" s="89"/>
      <c r="S709" s="89"/>
      <c r="T709" s="103" t="e">
        <f t="shared" si="59"/>
        <v>#N/A</v>
      </c>
      <c r="U709" s="89"/>
      <c r="V709" s="103"/>
      <c r="W709" s="89" t="s">
        <v>37</v>
      </c>
      <c r="X709" s="89"/>
      <c r="Y709" s="103">
        <f t="shared" si="60"/>
        <v>0</v>
      </c>
      <c r="Z709" s="105">
        <v>12</v>
      </c>
      <c r="AA709" s="90">
        <f>('LEDGER LOAD INPUT'!E759)*-1</f>
        <v>0</v>
      </c>
      <c r="AB709" s="108">
        <f t="shared" si="62"/>
        <v>0</v>
      </c>
      <c r="AC709" s="112">
        <f t="shared" si="63"/>
        <v>0</v>
      </c>
    </row>
    <row r="710" spans="1:29">
      <c r="A710" s="89" t="s">
        <v>32</v>
      </c>
      <c r="B710" s="89" t="s">
        <v>32</v>
      </c>
      <c r="C710" s="89" t="s">
        <v>33</v>
      </c>
      <c r="D710" s="89" t="s">
        <v>33</v>
      </c>
      <c r="E710" s="89">
        <v>385000</v>
      </c>
      <c r="F710" s="89"/>
      <c r="G710" s="103" t="e">
        <f t="shared" si="61"/>
        <v>#N/A</v>
      </c>
      <c r="H710" s="89"/>
      <c r="I710" s="89"/>
      <c r="J710" s="89">
        <v>7000</v>
      </c>
      <c r="K710" s="103"/>
      <c r="L710" s="89"/>
      <c r="M710" s="89"/>
      <c r="N710" s="89"/>
      <c r="O710" s="89"/>
      <c r="P710" s="89"/>
      <c r="Q710" s="89"/>
      <c r="R710" s="89"/>
      <c r="S710" s="89"/>
      <c r="T710" s="103" t="e">
        <f t="shared" si="59"/>
        <v>#N/A</v>
      </c>
      <c r="U710" s="89"/>
      <c r="V710" s="103"/>
      <c r="W710" s="89" t="s">
        <v>37</v>
      </c>
      <c r="X710" s="89"/>
      <c r="Y710" s="103">
        <f t="shared" si="60"/>
        <v>0</v>
      </c>
      <c r="Z710" s="105">
        <v>12</v>
      </c>
      <c r="AA710" s="90">
        <f>('LEDGER LOAD INPUT'!E760)*-1</f>
        <v>0</v>
      </c>
      <c r="AB710" s="108">
        <f t="shared" si="62"/>
        <v>0</v>
      </c>
      <c r="AC710" s="112">
        <f t="shared" si="63"/>
        <v>0</v>
      </c>
    </row>
    <row r="711" spans="1:29">
      <c r="A711" s="89" t="s">
        <v>32</v>
      </c>
      <c r="B711" s="89" t="s">
        <v>32</v>
      </c>
      <c r="C711" s="89" t="s">
        <v>33</v>
      </c>
      <c r="D711" s="89" t="s">
        <v>33</v>
      </c>
      <c r="E711" s="89">
        <v>391000</v>
      </c>
      <c r="F711" s="89"/>
      <c r="G711" s="103" t="e">
        <f t="shared" si="61"/>
        <v>#N/A</v>
      </c>
      <c r="H711" s="89"/>
      <c r="I711" s="89"/>
      <c r="J711" s="89">
        <v>7000</v>
      </c>
      <c r="K711" s="103"/>
      <c r="L711" s="89"/>
      <c r="M711" s="89"/>
      <c r="N711" s="89"/>
      <c r="O711" s="89"/>
      <c r="P711" s="89"/>
      <c r="Q711" s="89"/>
      <c r="R711" s="89"/>
      <c r="S711" s="89"/>
      <c r="T711" s="103" t="e">
        <f t="shared" si="59"/>
        <v>#N/A</v>
      </c>
      <c r="U711" s="89"/>
      <c r="V711" s="103"/>
      <c r="W711" s="89" t="s">
        <v>37</v>
      </c>
      <c r="X711" s="89"/>
      <c r="Y711" s="103">
        <f t="shared" si="60"/>
        <v>0</v>
      </c>
      <c r="Z711" s="105">
        <v>12</v>
      </c>
      <c r="AA711" s="90">
        <f>('LEDGER LOAD INPUT'!E761)*-1</f>
        <v>0</v>
      </c>
      <c r="AB711" s="108">
        <f t="shared" si="62"/>
        <v>0</v>
      </c>
      <c r="AC711" s="112">
        <f t="shared" si="63"/>
        <v>0</v>
      </c>
    </row>
    <row r="712" spans="1:29">
      <c r="A712" s="89" t="s">
        <v>32</v>
      </c>
      <c r="B712" s="89" t="s">
        <v>32</v>
      </c>
      <c r="C712" s="89" t="s">
        <v>33</v>
      </c>
      <c r="D712" s="89" t="s">
        <v>33</v>
      </c>
      <c r="E712" s="89">
        <v>392000</v>
      </c>
      <c r="F712" s="89"/>
      <c r="G712" s="103" t="e">
        <f t="shared" si="61"/>
        <v>#N/A</v>
      </c>
      <c r="H712" s="89"/>
      <c r="I712" s="89"/>
      <c r="J712" s="89">
        <v>7000</v>
      </c>
      <c r="K712" s="103"/>
      <c r="L712" s="89"/>
      <c r="M712" s="89"/>
      <c r="N712" s="89"/>
      <c r="O712" s="89"/>
      <c r="P712" s="89"/>
      <c r="Q712" s="89"/>
      <c r="R712" s="89"/>
      <c r="S712" s="89"/>
      <c r="T712" s="103" t="e">
        <f t="shared" si="59"/>
        <v>#N/A</v>
      </c>
      <c r="U712" s="89"/>
      <c r="V712" s="103"/>
      <c r="W712" s="89" t="s">
        <v>37</v>
      </c>
      <c r="X712" s="89"/>
      <c r="Y712" s="103">
        <f t="shared" si="60"/>
        <v>0</v>
      </c>
      <c r="Z712" s="105">
        <v>12</v>
      </c>
      <c r="AA712" s="90">
        <f>('LEDGER LOAD INPUT'!E762)*-1</f>
        <v>0</v>
      </c>
      <c r="AB712" s="108">
        <f t="shared" si="62"/>
        <v>0</v>
      </c>
      <c r="AC712" s="112">
        <f t="shared" si="63"/>
        <v>0</v>
      </c>
    </row>
    <row r="713" spans="1:29">
      <c r="A713" s="89" t="s">
        <v>32</v>
      </c>
      <c r="B713" s="89" t="s">
        <v>32</v>
      </c>
      <c r="C713" s="89" t="s">
        <v>33</v>
      </c>
      <c r="D713" s="89" t="s">
        <v>33</v>
      </c>
      <c r="E713" s="89">
        <v>393000</v>
      </c>
      <c r="F713" s="89"/>
      <c r="G713" s="103" t="e">
        <f t="shared" si="61"/>
        <v>#N/A</v>
      </c>
      <c r="H713" s="89"/>
      <c r="I713" s="89"/>
      <c r="J713" s="89">
        <v>7000</v>
      </c>
      <c r="K713" s="103"/>
      <c r="L713" s="89"/>
      <c r="M713" s="89"/>
      <c r="N713" s="89"/>
      <c r="O713" s="89"/>
      <c r="P713" s="89"/>
      <c r="Q713" s="89"/>
      <c r="R713" s="89"/>
      <c r="S713" s="89"/>
      <c r="T713" s="103" t="e">
        <f t="shared" si="59"/>
        <v>#N/A</v>
      </c>
      <c r="U713" s="89"/>
      <c r="V713" s="103"/>
      <c r="W713" s="89" t="s">
        <v>37</v>
      </c>
      <c r="X713" s="89"/>
      <c r="Y713" s="103">
        <f t="shared" si="60"/>
        <v>0</v>
      </c>
      <c r="Z713" s="105">
        <v>12</v>
      </c>
      <c r="AA713" s="90">
        <f>('LEDGER LOAD INPUT'!E763)*-1</f>
        <v>0</v>
      </c>
      <c r="AB713" s="108">
        <f t="shared" si="62"/>
        <v>0</v>
      </c>
      <c r="AC713" s="112">
        <f t="shared" si="63"/>
        <v>0</v>
      </c>
    </row>
    <row r="714" spans="1:29">
      <c r="A714" s="89" t="s">
        <v>32</v>
      </c>
      <c r="B714" s="89" t="s">
        <v>32</v>
      </c>
      <c r="C714" s="89" t="s">
        <v>33</v>
      </c>
      <c r="D714" s="89" t="s">
        <v>33</v>
      </c>
      <c r="E714" s="89">
        <v>394000</v>
      </c>
      <c r="F714" s="89"/>
      <c r="G714" s="103" t="e">
        <f t="shared" si="61"/>
        <v>#N/A</v>
      </c>
      <c r="H714" s="89"/>
      <c r="I714" s="89"/>
      <c r="J714" s="89">
        <v>7000</v>
      </c>
      <c r="K714" s="103"/>
      <c r="L714" s="89"/>
      <c r="M714" s="89"/>
      <c r="N714" s="89"/>
      <c r="O714" s="89"/>
      <c r="P714" s="89"/>
      <c r="Q714" s="89"/>
      <c r="R714" s="89"/>
      <c r="S714" s="89"/>
      <c r="T714" s="103" t="e">
        <f t="shared" si="59"/>
        <v>#N/A</v>
      </c>
      <c r="U714" s="89"/>
      <c r="V714" s="103"/>
      <c r="W714" s="89" t="s">
        <v>37</v>
      </c>
      <c r="X714" s="89"/>
      <c r="Y714" s="103">
        <f t="shared" si="60"/>
        <v>0</v>
      </c>
      <c r="Z714" s="105">
        <v>12</v>
      </c>
      <c r="AA714" s="90">
        <f>('LEDGER LOAD INPUT'!E764)*-1</f>
        <v>0</v>
      </c>
      <c r="AB714" s="108">
        <f t="shared" si="62"/>
        <v>0</v>
      </c>
      <c r="AC714" s="112">
        <f t="shared" si="63"/>
        <v>0</v>
      </c>
    </row>
    <row r="715" spans="1:29">
      <c r="A715" s="89" t="s">
        <v>32</v>
      </c>
      <c r="B715" s="89" t="s">
        <v>32</v>
      </c>
      <c r="C715" s="89" t="s">
        <v>33</v>
      </c>
      <c r="D715" s="89" t="s">
        <v>33</v>
      </c>
      <c r="E715" s="89">
        <v>395000</v>
      </c>
      <c r="F715" s="89"/>
      <c r="G715" s="103" t="e">
        <f t="shared" si="61"/>
        <v>#N/A</v>
      </c>
      <c r="H715" s="89"/>
      <c r="I715" s="89"/>
      <c r="J715" s="89">
        <v>7000</v>
      </c>
      <c r="K715" s="103"/>
      <c r="L715" s="89"/>
      <c r="M715" s="89"/>
      <c r="N715" s="89"/>
      <c r="O715" s="89"/>
      <c r="P715" s="89"/>
      <c r="Q715" s="89"/>
      <c r="R715" s="89"/>
      <c r="S715" s="89"/>
      <c r="T715" s="103" t="e">
        <f t="shared" si="59"/>
        <v>#N/A</v>
      </c>
      <c r="U715" s="89"/>
      <c r="V715" s="103"/>
      <c r="W715" s="89" t="s">
        <v>37</v>
      </c>
      <c r="X715" s="89"/>
      <c r="Y715" s="103">
        <f t="shared" si="60"/>
        <v>0</v>
      </c>
      <c r="Z715" s="105">
        <v>12</v>
      </c>
      <c r="AA715" s="90">
        <f>('LEDGER LOAD INPUT'!E765)*-1</f>
        <v>0</v>
      </c>
      <c r="AB715" s="108">
        <f t="shared" si="62"/>
        <v>0</v>
      </c>
      <c r="AC715" s="112">
        <f t="shared" si="63"/>
        <v>0</v>
      </c>
    </row>
    <row r="716" spans="1:29">
      <c r="A716" s="89" t="s">
        <v>32</v>
      </c>
      <c r="B716" s="89" t="s">
        <v>32</v>
      </c>
      <c r="C716" s="89" t="s">
        <v>33</v>
      </c>
      <c r="D716" s="89" t="s">
        <v>33</v>
      </c>
      <c r="E716" s="89">
        <v>396000</v>
      </c>
      <c r="F716" s="89"/>
      <c r="G716" s="103" t="e">
        <f t="shared" si="61"/>
        <v>#N/A</v>
      </c>
      <c r="H716" s="89"/>
      <c r="I716" s="89"/>
      <c r="J716" s="89">
        <v>7000</v>
      </c>
      <c r="K716" s="103"/>
      <c r="L716" s="89"/>
      <c r="M716" s="89"/>
      <c r="N716" s="89"/>
      <c r="O716" s="89"/>
      <c r="P716" s="89"/>
      <c r="Q716" s="89"/>
      <c r="R716" s="89"/>
      <c r="S716" s="89"/>
      <c r="T716" s="103" t="e">
        <f t="shared" ref="T716:T799" si="64">$T$6</f>
        <v>#N/A</v>
      </c>
      <c r="U716" s="89"/>
      <c r="V716" s="103"/>
      <c r="W716" s="89" t="s">
        <v>37</v>
      </c>
      <c r="X716" s="89"/>
      <c r="Y716" s="103">
        <f t="shared" ref="Y716:Y799" si="65">$Y$6</f>
        <v>0</v>
      </c>
      <c r="Z716" s="105">
        <v>12</v>
      </c>
      <c r="AA716" s="90">
        <f>('LEDGER LOAD INPUT'!E766)*-1</f>
        <v>0</v>
      </c>
      <c r="AB716" s="108">
        <f t="shared" si="62"/>
        <v>0</v>
      </c>
      <c r="AC716" s="112">
        <f t="shared" si="63"/>
        <v>0</v>
      </c>
    </row>
    <row r="717" spans="1:29">
      <c r="A717" s="89" t="s">
        <v>32</v>
      </c>
      <c r="B717" s="89" t="s">
        <v>32</v>
      </c>
      <c r="C717" s="89" t="s">
        <v>33</v>
      </c>
      <c r="D717" s="89" t="s">
        <v>33</v>
      </c>
      <c r="E717" s="89">
        <v>397000</v>
      </c>
      <c r="F717" s="89"/>
      <c r="G717" s="103" t="e">
        <f t="shared" ref="G717:G800" si="66">$G$6</f>
        <v>#N/A</v>
      </c>
      <c r="H717" s="89"/>
      <c r="I717" s="89"/>
      <c r="J717" s="89">
        <v>7000</v>
      </c>
      <c r="K717" s="103"/>
      <c r="L717" s="89"/>
      <c r="M717" s="89"/>
      <c r="N717" s="89"/>
      <c r="O717" s="89"/>
      <c r="P717" s="89"/>
      <c r="Q717" s="89"/>
      <c r="R717" s="89"/>
      <c r="S717" s="89"/>
      <c r="T717" s="103" t="e">
        <f t="shared" si="64"/>
        <v>#N/A</v>
      </c>
      <c r="U717" s="89"/>
      <c r="V717" s="103"/>
      <c r="W717" s="89" t="s">
        <v>37</v>
      </c>
      <c r="X717" s="89"/>
      <c r="Y717" s="103">
        <f t="shared" si="65"/>
        <v>0</v>
      </c>
      <c r="Z717" s="105">
        <v>12</v>
      </c>
      <c r="AA717" s="90">
        <f>('LEDGER LOAD INPUT'!E767)*-1</f>
        <v>0</v>
      </c>
      <c r="AB717" s="108">
        <f t="shared" si="62"/>
        <v>0</v>
      </c>
      <c r="AC717" s="112">
        <f t="shared" si="63"/>
        <v>0</v>
      </c>
    </row>
    <row r="718" spans="1:29">
      <c r="A718" s="89" t="s">
        <v>32</v>
      </c>
      <c r="B718" s="89" t="s">
        <v>32</v>
      </c>
      <c r="C718" s="89" t="s">
        <v>33</v>
      </c>
      <c r="D718" s="89" t="s">
        <v>33</v>
      </c>
      <c r="E718" s="89" t="s">
        <v>46</v>
      </c>
      <c r="F718" s="89"/>
      <c r="G718" s="103" t="e">
        <f t="shared" si="66"/>
        <v>#N/A</v>
      </c>
      <c r="H718" s="89"/>
      <c r="I718" s="89"/>
      <c r="J718" s="89">
        <v>7000</v>
      </c>
      <c r="K718" s="103"/>
      <c r="L718" s="89"/>
      <c r="M718" s="89"/>
      <c r="N718" s="89"/>
      <c r="O718" s="89"/>
      <c r="P718" s="89"/>
      <c r="Q718" s="89">
        <v>100</v>
      </c>
      <c r="R718" s="89"/>
      <c r="S718" s="89"/>
      <c r="T718" s="103" t="e">
        <f t="shared" si="64"/>
        <v>#N/A</v>
      </c>
      <c r="U718" s="89"/>
      <c r="V718" s="103"/>
      <c r="W718" s="89" t="s">
        <v>37</v>
      </c>
      <c r="X718" s="89"/>
      <c r="Y718" s="103">
        <f t="shared" si="65"/>
        <v>0</v>
      </c>
      <c r="Z718" s="105">
        <v>12</v>
      </c>
      <c r="AA718" s="90">
        <f>'LEDGER LOAD INPUT'!E769</f>
        <v>0</v>
      </c>
      <c r="AB718" s="108">
        <f t="shared" si="62"/>
        <v>0</v>
      </c>
      <c r="AC718" s="112">
        <f t="shared" si="63"/>
        <v>0</v>
      </c>
    </row>
    <row r="719" spans="1:29">
      <c r="A719" s="89" t="s">
        <v>32</v>
      </c>
      <c r="B719" s="89" t="s">
        <v>32</v>
      </c>
      <c r="C719" s="89" t="s">
        <v>33</v>
      </c>
      <c r="D719" s="89" t="s">
        <v>33</v>
      </c>
      <c r="E719" s="89" t="s">
        <v>46</v>
      </c>
      <c r="F719" s="89"/>
      <c r="G719" s="103" t="e">
        <f t="shared" si="66"/>
        <v>#N/A</v>
      </c>
      <c r="H719" s="89"/>
      <c r="I719" s="89"/>
      <c r="J719" s="89">
        <v>7000</v>
      </c>
      <c r="K719" s="103"/>
      <c r="L719" s="89"/>
      <c r="M719" s="89"/>
      <c r="N719" s="89"/>
      <c r="O719" s="89"/>
      <c r="P719" s="89"/>
      <c r="Q719" s="89">
        <v>200</v>
      </c>
      <c r="R719" s="89"/>
      <c r="S719" s="89"/>
      <c r="T719" s="103" t="e">
        <f t="shared" si="64"/>
        <v>#N/A</v>
      </c>
      <c r="U719" s="89"/>
      <c r="V719" s="103"/>
      <c r="W719" s="89" t="s">
        <v>37</v>
      </c>
      <c r="X719" s="89"/>
      <c r="Y719" s="103">
        <f t="shared" si="65"/>
        <v>0</v>
      </c>
      <c r="Z719" s="105">
        <v>12</v>
      </c>
      <c r="AA719" s="90">
        <f>'LEDGER LOAD INPUT'!E770</f>
        <v>0</v>
      </c>
      <c r="AB719" s="108">
        <f t="shared" si="62"/>
        <v>0</v>
      </c>
      <c r="AC719" s="112">
        <f t="shared" si="63"/>
        <v>0</v>
      </c>
    </row>
    <row r="720" spans="1:29">
      <c r="A720" s="89" t="s">
        <v>32</v>
      </c>
      <c r="B720" s="89" t="s">
        <v>32</v>
      </c>
      <c r="C720" s="89" t="s">
        <v>33</v>
      </c>
      <c r="D720" s="89" t="s">
        <v>33</v>
      </c>
      <c r="E720" s="89" t="s">
        <v>46</v>
      </c>
      <c r="F720" s="89"/>
      <c r="G720" s="103" t="e">
        <f t="shared" si="66"/>
        <v>#N/A</v>
      </c>
      <c r="H720" s="89"/>
      <c r="I720" s="89"/>
      <c r="J720" s="89">
        <v>7000</v>
      </c>
      <c r="K720" s="103"/>
      <c r="L720" s="89"/>
      <c r="M720" s="89"/>
      <c r="N720" s="89"/>
      <c r="O720" s="89"/>
      <c r="P720" s="89"/>
      <c r="Q720" s="89">
        <v>610</v>
      </c>
      <c r="R720" s="89"/>
      <c r="S720" s="89"/>
      <c r="T720" s="103" t="e">
        <f t="shared" si="64"/>
        <v>#N/A</v>
      </c>
      <c r="U720" s="89"/>
      <c r="V720" s="103"/>
      <c r="W720" s="89" t="s">
        <v>37</v>
      </c>
      <c r="X720" s="89"/>
      <c r="Y720" s="103">
        <f t="shared" si="65"/>
        <v>0</v>
      </c>
      <c r="Z720" s="105">
        <v>12</v>
      </c>
      <c r="AA720" s="90">
        <f>'LEDGER LOAD INPUT'!E771</f>
        <v>0</v>
      </c>
      <c r="AB720" s="108">
        <f t="shared" si="62"/>
        <v>0</v>
      </c>
      <c r="AC720" s="112">
        <f t="shared" si="63"/>
        <v>0</v>
      </c>
    </row>
    <row r="721" spans="1:29">
      <c r="A721" s="89" t="s">
        <v>32</v>
      </c>
      <c r="B721" s="89" t="s">
        <v>32</v>
      </c>
      <c r="C721" s="89" t="s">
        <v>33</v>
      </c>
      <c r="D721" s="89" t="s">
        <v>33</v>
      </c>
      <c r="E721" s="89" t="s">
        <v>46</v>
      </c>
      <c r="F721" s="89"/>
      <c r="G721" s="103" t="e">
        <f t="shared" si="66"/>
        <v>#N/A</v>
      </c>
      <c r="H721" s="89"/>
      <c r="I721" s="89"/>
      <c r="J721" s="89">
        <v>7000</v>
      </c>
      <c r="K721" s="103"/>
      <c r="L721" s="89"/>
      <c r="M721" s="89"/>
      <c r="N721" s="89"/>
      <c r="O721" s="89"/>
      <c r="P721" s="89"/>
      <c r="Q721" s="89">
        <v>620</v>
      </c>
      <c r="R721" s="89"/>
      <c r="S721" s="89"/>
      <c r="T721" s="103" t="e">
        <f t="shared" si="64"/>
        <v>#N/A</v>
      </c>
      <c r="U721" s="89"/>
      <c r="V721" s="103"/>
      <c r="W721" s="89" t="s">
        <v>37</v>
      </c>
      <c r="X721" s="89"/>
      <c r="Y721" s="103">
        <f t="shared" si="65"/>
        <v>0</v>
      </c>
      <c r="Z721" s="105">
        <v>12</v>
      </c>
      <c r="AA721" s="90">
        <f>'LEDGER LOAD INPUT'!E772</f>
        <v>0</v>
      </c>
      <c r="AB721" s="108">
        <f t="shared" si="62"/>
        <v>0</v>
      </c>
      <c r="AC721" s="112">
        <f t="shared" si="63"/>
        <v>0</v>
      </c>
    </row>
    <row r="722" spans="1:29">
      <c r="A722" s="89" t="s">
        <v>32</v>
      </c>
      <c r="B722" s="89" t="s">
        <v>32</v>
      </c>
      <c r="C722" s="89" t="s">
        <v>33</v>
      </c>
      <c r="D722" s="89" t="s">
        <v>33</v>
      </c>
      <c r="E722" s="89" t="s">
        <v>46</v>
      </c>
      <c r="F722" s="89"/>
      <c r="G722" s="103" t="e">
        <f t="shared" si="66"/>
        <v>#N/A</v>
      </c>
      <c r="H722" s="89"/>
      <c r="I722" s="89"/>
      <c r="J722" s="89">
        <v>7000</v>
      </c>
      <c r="K722" s="103"/>
      <c r="L722" s="89"/>
      <c r="M722" s="89"/>
      <c r="N722" s="89"/>
      <c r="O722" s="89"/>
      <c r="P722" s="89"/>
      <c r="Q722" s="89">
        <v>900</v>
      </c>
      <c r="R722" s="89"/>
      <c r="S722" s="89"/>
      <c r="T722" s="103" t="e">
        <f t="shared" si="64"/>
        <v>#N/A</v>
      </c>
      <c r="U722" s="89"/>
      <c r="V722" s="103"/>
      <c r="W722" s="89" t="s">
        <v>37</v>
      </c>
      <c r="X722" s="89"/>
      <c r="Y722" s="103">
        <f t="shared" si="65"/>
        <v>0</v>
      </c>
      <c r="Z722" s="105">
        <v>12</v>
      </c>
      <c r="AA722" s="90">
        <f>'LEDGER LOAD INPUT'!E773</f>
        <v>0</v>
      </c>
      <c r="AB722" s="108">
        <f t="shared" si="62"/>
        <v>0</v>
      </c>
      <c r="AC722" s="112">
        <f t="shared" si="63"/>
        <v>0</v>
      </c>
    </row>
    <row r="723" spans="1:29">
      <c r="A723" s="89" t="s">
        <v>32</v>
      </c>
      <c r="B723" s="89" t="s">
        <v>32</v>
      </c>
      <c r="C723" s="89" t="s">
        <v>33</v>
      </c>
      <c r="D723" s="89" t="s">
        <v>33</v>
      </c>
      <c r="E723" s="89" t="s">
        <v>46</v>
      </c>
      <c r="F723" s="89"/>
      <c r="G723" s="103" t="e">
        <f t="shared" si="66"/>
        <v>#N/A</v>
      </c>
      <c r="H723" s="89"/>
      <c r="I723" s="89"/>
      <c r="J723" s="89">
        <v>7000</v>
      </c>
      <c r="K723" s="103"/>
      <c r="L723" s="89"/>
      <c r="M723" s="89"/>
      <c r="N723" s="89"/>
      <c r="O723" s="89"/>
      <c r="P723" s="89"/>
      <c r="Q723" s="89" t="s">
        <v>38</v>
      </c>
      <c r="R723" s="89"/>
      <c r="S723" s="89"/>
      <c r="T723" s="103" t="e">
        <f t="shared" si="64"/>
        <v>#N/A</v>
      </c>
      <c r="U723" s="89"/>
      <c r="V723" s="103"/>
      <c r="W723" s="89" t="s">
        <v>37</v>
      </c>
      <c r="X723" s="89"/>
      <c r="Y723" s="103">
        <f t="shared" si="65"/>
        <v>0</v>
      </c>
      <c r="Z723" s="105">
        <v>12</v>
      </c>
      <c r="AA723" s="90">
        <f>'LEDGER LOAD INPUT'!E774</f>
        <v>0</v>
      </c>
      <c r="AB723" s="108">
        <f t="shared" si="62"/>
        <v>0</v>
      </c>
      <c r="AC723" s="112">
        <f t="shared" si="63"/>
        <v>0</v>
      </c>
    </row>
    <row r="724" spans="1:29">
      <c r="A724" s="89" t="s">
        <v>32</v>
      </c>
      <c r="B724" s="89" t="s">
        <v>32</v>
      </c>
      <c r="C724" s="89" t="s">
        <v>33</v>
      </c>
      <c r="D724" s="89" t="s">
        <v>33</v>
      </c>
      <c r="E724" s="89">
        <v>100000</v>
      </c>
      <c r="F724" s="89"/>
      <c r="G724" s="103" t="e">
        <f t="shared" si="66"/>
        <v>#N/A</v>
      </c>
      <c r="H724" s="89"/>
      <c r="I724" s="89"/>
      <c r="J724" s="89">
        <v>7100</v>
      </c>
      <c r="K724" s="103"/>
      <c r="L724" s="89"/>
      <c r="M724" s="89"/>
      <c r="N724" s="89"/>
      <c r="O724" s="89"/>
      <c r="P724" s="89"/>
      <c r="Q724" s="89"/>
      <c r="R724" s="89"/>
      <c r="S724" s="89"/>
      <c r="T724" s="103" t="e">
        <f t="shared" si="64"/>
        <v>#N/A</v>
      </c>
      <c r="U724" s="89"/>
      <c r="V724" s="103"/>
      <c r="W724" s="89" t="s">
        <v>37</v>
      </c>
      <c r="X724" s="89"/>
      <c r="Y724" s="103">
        <f t="shared" si="65"/>
        <v>0</v>
      </c>
      <c r="Z724" s="105">
        <v>12</v>
      </c>
      <c r="AA724" s="90">
        <f>'LEDGER LOAD INPUT'!E778</f>
        <v>0</v>
      </c>
      <c r="AB724" s="108">
        <f t="shared" si="62"/>
        <v>0</v>
      </c>
      <c r="AC724" s="112">
        <f t="shared" si="63"/>
        <v>0</v>
      </c>
    </row>
    <row r="725" spans="1:29">
      <c r="A725" s="89" t="s">
        <v>32</v>
      </c>
      <c r="B725" s="89" t="s">
        <v>32</v>
      </c>
      <c r="C725" s="89" t="s">
        <v>33</v>
      </c>
      <c r="D725" s="89" t="s">
        <v>33</v>
      </c>
      <c r="E725" s="90">
        <v>110000</v>
      </c>
      <c r="F725" s="90"/>
      <c r="G725" s="103" t="e">
        <f t="shared" si="66"/>
        <v>#N/A</v>
      </c>
      <c r="H725" s="90"/>
      <c r="I725" s="89"/>
      <c r="J725" s="89">
        <v>7100</v>
      </c>
      <c r="K725" s="103"/>
      <c r="L725" s="89"/>
      <c r="M725" s="89"/>
      <c r="N725" s="89"/>
      <c r="O725" s="89"/>
      <c r="P725" s="89"/>
      <c r="Q725" s="89"/>
      <c r="R725" s="89"/>
      <c r="S725" s="89"/>
      <c r="T725" s="103" t="e">
        <f t="shared" si="64"/>
        <v>#N/A</v>
      </c>
      <c r="U725" s="89"/>
      <c r="V725" s="103"/>
      <c r="W725" s="89" t="s">
        <v>37</v>
      </c>
      <c r="X725" s="89"/>
      <c r="Y725" s="103">
        <f t="shared" si="65"/>
        <v>0</v>
      </c>
      <c r="Z725" s="105">
        <v>12</v>
      </c>
      <c r="AA725" s="90">
        <f>'LEDGER LOAD INPUT'!E779</f>
        <v>0</v>
      </c>
      <c r="AB725" s="108">
        <f t="shared" si="62"/>
        <v>0</v>
      </c>
      <c r="AC725" s="112">
        <f t="shared" si="63"/>
        <v>0</v>
      </c>
    </row>
    <row r="726" spans="1:29">
      <c r="A726" s="89" t="s">
        <v>32</v>
      </c>
      <c r="B726" s="89" t="s">
        <v>32</v>
      </c>
      <c r="C726" s="89" t="s">
        <v>33</v>
      </c>
      <c r="D726" s="89" t="s">
        <v>33</v>
      </c>
      <c r="E726" s="89">
        <v>120000</v>
      </c>
      <c r="F726" s="89"/>
      <c r="G726" s="103" t="e">
        <f t="shared" si="66"/>
        <v>#N/A</v>
      </c>
      <c r="H726" s="89"/>
      <c r="I726" s="89"/>
      <c r="J726" s="89">
        <v>7100</v>
      </c>
      <c r="K726" s="103"/>
      <c r="L726" s="89"/>
      <c r="M726" s="89"/>
      <c r="N726" s="89"/>
      <c r="O726" s="89"/>
      <c r="P726" s="89"/>
      <c r="Q726" s="89"/>
      <c r="R726" s="89"/>
      <c r="S726" s="89"/>
      <c r="T726" s="103" t="e">
        <f t="shared" si="64"/>
        <v>#N/A</v>
      </c>
      <c r="U726" s="89"/>
      <c r="V726" s="103"/>
      <c r="W726" s="89" t="s">
        <v>37</v>
      </c>
      <c r="X726" s="89"/>
      <c r="Y726" s="103">
        <f t="shared" si="65"/>
        <v>0</v>
      </c>
      <c r="Z726" s="105">
        <v>12</v>
      </c>
      <c r="AA726" s="90">
        <f>'LEDGER LOAD INPUT'!E780</f>
        <v>0</v>
      </c>
      <c r="AB726" s="108">
        <f t="shared" si="62"/>
        <v>0</v>
      </c>
      <c r="AC726" s="112">
        <f t="shared" si="63"/>
        <v>0</v>
      </c>
    </row>
    <row r="727" spans="1:29">
      <c r="A727" s="89" t="s">
        <v>32</v>
      </c>
      <c r="B727" s="89" t="s">
        <v>32</v>
      </c>
      <c r="C727" s="89" t="s">
        <v>33</v>
      </c>
      <c r="D727" s="89" t="s">
        <v>33</v>
      </c>
      <c r="E727" s="89">
        <v>130000</v>
      </c>
      <c r="F727" s="89"/>
      <c r="G727" s="103" t="e">
        <f t="shared" si="66"/>
        <v>#N/A</v>
      </c>
      <c r="H727" s="89"/>
      <c r="I727" s="89"/>
      <c r="J727" s="89">
        <v>7100</v>
      </c>
      <c r="K727" s="103"/>
      <c r="L727" s="89"/>
      <c r="M727" s="89"/>
      <c r="N727" s="89"/>
      <c r="O727" s="89"/>
      <c r="P727" s="89"/>
      <c r="Q727" s="89"/>
      <c r="R727" s="89"/>
      <c r="S727" s="89"/>
      <c r="T727" s="103" t="e">
        <f t="shared" si="64"/>
        <v>#N/A</v>
      </c>
      <c r="U727" s="89"/>
      <c r="V727" s="103"/>
      <c r="W727" s="89" t="s">
        <v>37</v>
      </c>
      <c r="X727" s="89"/>
      <c r="Y727" s="103">
        <f t="shared" si="65"/>
        <v>0</v>
      </c>
      <c r="Z727" s="105">
        <v>12</v>
      </c>
      <c r="AA727" s="90">
        <f>'LEDGER LOAD INPUT'!E781</f>
        <v>0</v>
      </c>
      <c r="AB727" s="108">
        <f t="shared" si="62"/>
        <v>0</v>
      </c>
      <c r="AC727" s="112">
        <f t="shared" si="63"/>
        <v>0</v>
      </c>
    </row>
    <row r="728" spans="1:29">
      <c r="A728" s="89" t="s">
        <v>32</v>
      </c>
      <c r="B728" s="89" t="s">
        <v>32</v>
      </c>
      <c r="C728" s="89" t="s">
        <v>33</v>
      </c>
      <c r="D728" s="89" t="s">
        <v>33</v>
      </c>
      <c r="E728" s="89">
        <v>140000</v>
      </c>
      <c r="F728" s="89"/>
      <c r="G728" s="103" t="e">
        <f t="shared" si="66"/>
        <v>#N/A</v>
      </c>
      <c r="H728" s="89"/>
      <c r="I728" s="89"/>
      <c r="J728" s="89">
        <v>7100</v>
      </c>
      <c r="K728" s="103"/>
      <c r="L728" s="89"/>
      <c r="M728" s="89"/>
      <c r="N728" s="89"/>
      <c r="O728" s="89"/>
      <c r="P728" s="89"/>
      <c r="Q728" s="89"/>
      <c r="R728" s="89"/>
      <c r="S728" s="89"/>
      <c r="T728" s="103" t="e">
        <f t="shared" si="64"/>
        <v>#N/A</v>
      </c>
      <c r="U728" s="89"/>
      <c r="V728" s="103"/>
      <c r="W728" s="89" t="s">
        <v>37</v>
      </c>
      <c r="X728" s="89"/>
      <c r="Y728" s="103">
        <f t="shared" si="65"/>
        <v>0</v>
      </c>
      <c r="Z728" s="105">
        <v>12</v>
      </c>
      <c r="AA728" s="90">
        <f>'LEDGER LOAD INPUT'!E782</f>
        <v>0</v>
      </c>
      <c r="AB728" s="108">
        <f t="shared" si="62"/>
        <v>0</v>
      </c>
      <c r="AC728" s="112">
        <f t="shared" si="63"/>
        <v>0</v>
      </c>
    </row>
    <row r="729" spans="1:29">
      <c r="A729" s="89" t="s">
        <v>32</v>
      </c>
      <c r="B729" s="89" t="s">
        <v>32</v>
      </c>
      <c r="C729" s="89" t="s">
        <v>33</v>
      </c>
      <c r="D729" s="89" t="s">
        <v>33</v>
      </c>
      <c r="E729" s="89">
        <v>150000</v>
      </c>
      <c r="F729" s="89"/>
      <c r="G729" s="103" t="e">
        <f t="shared" si="66"/>
        <v>#N/A</v>
      </c>
      <c r="H729" s="89"/>
      <c r="I729" s="89"/>
      <c r="J729" s="89">
        <v>7100</v>
      </c>
      <c r="K729" s="103"/>
      <c r="L729" s="89"/>
      <c r="M729" s="89"/>
      <c r="N729" s="89"/>
      <c r="O729" s="89"/>
      <c r="P729" s="89"/>
      <c r="Q729" s="89"/>
      <c r="R729" s="89"/>
      <c r="S729" s="89"/>
      <c r="T729" s="103" t="e">
        <f t="shared" si="64"/>
        <v>#N/A</v>
      </c>
      <c r="U729" s="89"/>
      <c r="V729" s="103"/>
      <c r="W729" s="89" t="s">
        <v>37</v>
      </c>
      <c r="X729" s="89"/>
      <c r="Y729" s="103">
        <f t="shared" si="65"/>
        <v>0</v>
      </c>
      <c r="Z729" s="105">
        <v>12</v>
      </c>
      <c r="AA729" s="90">
        <f>'LEDGER LOAD INPUT'!E783</f>
        <v>0</v>
      </c>
      <c r="AB729" s="108">
        <f t="shared" si="62"/>
        <v>0</v>
      </c>
      <c r="AC729" s="112">
        <f t="shared" si="63"/>
        <v>0</v>
      </c>
    </row>
    <row r="730" spans="1:29">
      <c r="A730" s="89" t="s">
        <v>32</v>
      </c>
      <c r="B730" s="89" t="s">
        <v>32</v>
      </c>
      <c r="C730" s="89" t="s">
        <v>33</v>
      </c>
      <c r="D730" s="89" t="s">
        <v>33</v>
      </c>
      <c r="E730" s="89">
        <v>160000</v>
      </c>
      <c r="F730" s="89"/>
      <c r="G730" s="103" t="e">
        <f t="shared" si="66"/>
        <v>#N/A</v>
      </c>
      <c r="H730" s="89"/>
      <c r="I730" s="89"/>
      <c r="J730" s="89">
        <v>7100</v>
      </c>
      <c r="K730" s="103"/>
      <c r="L730" s="89"/>
      <c r="M730" s="89"/>
      <c r="N730" s="89"/>
      <c r="O730" s="89"/>
      <c r="P730" s="89"/>
      <c r="Q730" s="89"/>
      <c r="R730" s="89"/>
      <c r="S730" s="89"/>
      <c r="T730" s="103" t="e">
        <f t="shared" si="64"/>
        <v>#N/A</v>
      </c>
      <c r="U730" s="89"/>
      <c r="V730" s="103"/>
      <c r="W730" s="89" t="s">
        <v>37</v>
      </c>
      <c r="X730" s="89"/>
      <c r="Y730" s="103">
        <f t="shared" si="65"/>
        <v>0</v>
      </c>
      <c r="Z730" s="105">
        <v>12</v>
      </c>
      <c r="AA730" s="90">
        <f>'LEDGER LOAD INPUT'!E784</f>
        <v>0</v>
      </c>
      <c r="AB730" s="108">
        <f t="shared" si="62"/>
        <v>0</v>
      </c>
      <c r="AC730" s="112">
        <f t="shared" si="63"/>
        <v>0</v>
      </c>
    </row>
    <row r="731" spans="1:29">
      <c r="A731" s="89" t="s">
        <v>32</v>
      </c>
      <c r="B731" s="89" t="s">
        <v>32</v>
      </c>
      <c r="C731" s="89" t="s">
        <v>33</v>
      </c>
      <c r="D731" s="89" t="s">
        <v>33</v>
      </c>
      <c r="E731" s="89">
        <v>180000</v>
      </c>
      <c r="F731" s="89"/>
      <c r="G731" s="103" t="e">
        <f t="shared" si="66"/>
        <v>#N/A</v>
      </c>
      <c r="H731" s="89"/>
      <c r="I731" s="89"/>
      <c r="J731" s="89">
        <v>7100</v>
      </c>
      <c r="K731" s="103"/>
      <c r="L731" s="89"/>
      <c r="M731" s="89"/>
      <c r="N731" s="89"/>
      <c r="O731" s="89"/>
      <c r="P731" s="89"/>
      <c r="Q731" s="89"/>
      <c r="R731" s="89"/>
      <c r="S731" s="89"/>
      <c r="T731" s="103" t="e">
        <f t="shared" si="64"/>
        <v>#N/A</v>
      </c>
      <c r="U731" s="89"/>
      <c r="V731" s="103"/>
      <c r="W731" s="89" t="s">
        <v>37</v>
      </c>
      <c r="X731" s="89"/>
      <c r="Y731" s="103">
        <f t="shared" si="65"/>
        <v>0</v>
      </c>
      <c r="Z731" s="105">
        <v>12</v>
      </c>
      <c r="AA731" s="90">
        <f>'LEDGER LOAD INPUT'!E785</f>
        <v>0</v>
      </c>
      <c r="AB731" s="108">
        <f t="shared" si="62"/>
        <v>0</v>
      </c>
      <c r="AC731" s="112">
        <f t="shared" si="63"/>
        <v>0</v>
      </c>
    </row>
    <row r="732" spans="1:29">
      <c r="A732" s="89" t="s">
        <v>32</v>
      </c>
      <c r="B732" s="89" t="s">
        <v>32</v>
      </c>
      <c r="C732" s="89" t="s">
        <v>33</v>
      </c>
      <c r="D732" s="89" t="s">
        <v>33</v>
      </c>
      <c r="E732" s="89">
        <v>190000</v>
      </c>
      <c r="F732" s="89"/>
      <c r="G732" s="103" t="e">
        <f t="shared" si="66"/>
        <v>#N/A</v>
      </c>
      <c r="H732" s="89"/>
      <c r="I732" s="89"/>
      <c r="J732" s="89">
        <v>7100</v>
      </c>
      <c r="K732" s="103"/>
      <c r="L732" s="89"/>
      <c r="M732" s="89"/>
      <c r="N732" s="89"/>
      <c r="O732" s="89"/>
      <c r="P732" s="89"/>
      <c r="Q732" s="89"/>
      <c r="R732" s="89"/>
      <c r="S732" s="89"/>
      <c r="T732" s="103" t="e">
        <f t="shared" si="64"/>
        <v>#N/A</v>
      </c>
      <c r="U732" s="89"/>
      <c r="V732" s="103"/>
      <c r="W732" s="89" t="s">
        <v>37</v>
      </c>
      <c r="X732" s="89"/>
      <c r="Y732" s="103">
        <f t="shared" si="65"/>
        <v>0</v>
      </c>
      <c r="Z732" s="105">
        <v>12</v>
      </c>
      <c r="AA732" s="90">
        <f>'LEDGER LOAD INPUT'!E786</f>
        <v>0</v>
      </c>
      <c r="AB732" s="108">
        <f t="shared" si="62"/>
        <v>0</v>
      </c>
      <c r="AC732" s="112">
        <f t="shared" si="63"/>
        <v>0</v>
      </c>
    </row>
    <row r="733" spans="1:29">
      <c r="A733" s="89" t="s">
        <v>32</v>
      </c>
      <c r="B733" s="89" t="s">
        <v>32</v>
      </c>
      <c r="C733" s="89" t="s">
        <v>33</v>
      </c>
      <c r="D733" s="89" t="s">
        <v>33</v>
      </c>
      <c r="E733" s="89">
        <v>200000</v>
      </c>
      <c r="F733" s="89"/>
      <c r="G733" s="103" t="e">
        <f t="shared" si="66"/>
        <v>#N/A</v>
      </c>
      <c r="H733" s="89"/>
      <c r="I733" s="89"/>
      <c r="J733" s="89">
        <v>7100</v>
      </c>
      <c r="K733" s="103"/>
      <c r="L733" s="89"/>
      <c r="M733" s="89"/>
      <c r="N733" s="89"/>
      <c r="O733" s="89"/>
      <c r="P733" s="89"/>
      <c r="Q733" s="89"/>
      <c r="R733" s="89"/>
      <c r="S733" s="89"/>
      <c r="T733" s="103" t="e">
        <f t="shared" si="64"/>
        <v>#N/A</v>
      </c>
      <c r="U733" s="89"/>
      <c r="V733" s="103"/>
      <c r="W733" s="89" t="s">
        <v>37</v>
      </c>
      <c r="X733" s="89"/>
      <c r="Y733" s="103">
        <f t="shared" si="65"/>
        <v>0</v>
      </c>
      <c r="Z733" s="105">
        <v>12</v>
      </c>
      <c r="AA733" s="90">
        <f>('LEDGER LOAD INPUT'!E788)*-1</f>
        <v>0</v>
      </c>
      <c r="AB733" s="108">
        <f t="shared" si="62"/>
        <v>0</v>
      </c>
      <c r="AC733" s="112">
        <f t="shared" si="63"/>
        <v>0</v>
      </c>
    </row>
    <row r="734" spans="1:29">
      <c r="A734" s="89" t="s">
        <v>32</v>
      </c>
      <c r="B734" s="89" t="s">
        <v>32</v>
      </c>
      <c r="C734" s="89" t="s">
        <v>33</v>
      </c>
      <c r="D734" s="89" t="s">
        <v>33</v>
      </c>
      <c r="E734" s="89">
        <v>210000</v>
      </c>
      <c r="F734" s="89"/>
      <c r="G734" s="103" t="e">
        <f t="shared" si="66"/>
        <v>#N/A</v>
      </c>
      <c r="H734" s="89"/>
      <c r="I734" s="89"/>
      <c r="J734" s="89">
        <v>7100</v>
      </c>
      <c r="K734" s="103"/>
      <c r="L734" s="89"/>
      <c r="M734" s="89"/>
      <c r="N734" s="89"/>
      <c r="O734" s="89"/>
      <c r="P734" s="89"/>
      <c r="Q734" s="89"/>
      <c r="R734" s="89"/>
      <c r="S734" s="89"/>
      <c r="T734" s="103" t="e">
        <f t="shared" si="64"/>
        <v>#N/A</v>
      </c>
      <c r="U734" s="89"/>
      <c r="V734" s="103"/>
      <c r="W734" s="89" t="s">
        <v>37</v>
      </c>
      <c r="X734" s="89"/>
      <c r="Y734" s="103">
        <f t="shared" si="65"/>
        <v>0</v>
      </c>
      <c r="Z734" s="105">
        <v>12</v>
      </c>
      <c r="AA734" s="90">
        <f>('LEDGER LOAD INPUT'!E789)*-1</f>
        <v>0</v>
      </c>
      <c r="AB734" s="108">
        <f t="shared" si="62"/>
        <v>0</v>
      </c>
      <c r="AC734" s="112">
        <f t="shared" si="63"/>
        <v>0</v>
      </c>
    </row>
    <row r="735" spans="1:29">
      <c r="A735" s="89" t="s">
        <v>32</v>
      </c>
      <c r="B735" s="89" t="s">
        <v>32</v>
      </c>
      <c r="C735" s="89" t="s">
        <v>33</v>
      </c>
      <c r="D735" s="89" t="s">
        <v>33</v>
      </c>
      <c r="E735" s="89">
        <v>220000</v>
      </c>
      <c r="F735" s="89"/>
      <c r="G735" s="103" t="e">
        <f t="shared" si="66"/>
        <v>#N/A</v>
      </c>
      <c r="H735" s="89"/>
      <c r="I735" s="89"/>
      <c r="J735" s="89">
        <v>7100</v>
      </c>
      <c r="K735" s="103"/>
      <c r="L735" s="89"/>
      <c r="M735" s="89"/>
      <c r="N735" s="89"/>
      <c r="O735" s="89"/>
      <c r="P735" s="89"/>
      <c r="Q735" s="89"/>
      <c r="R735" s="89"/>
      <c r="S735" s="89"/>
      <c r="T735" s="103" t="e">
        <f t="shared" si="64"/>
        <v>#N/A</v>
      </c>
      <c r="U735" s="89"/>
      <c r="V735" s="103"/>
      <c r="W735" s="89" t="s">
        <v>37</v>
      </c>
      <c r="X735" s="89"/>
      <c r="Y735" s="103">
        <f t="shared" si="65"/>
        <v>0</v>
      </c>
      <c r="Z735" s="105">
        <v>12</v>
      </c>
      <c r="AA735" s="90">
        <f>('LEDGER LOAD INPUT'!E790)*-1</f>
        <v>0</v>
      </c>
      <c r="AB735" s="108">
        <f t="shared" si="62"/>
        <v>0</v>
      </c>
      <c r="AC735" s="112">
        <f t="shared" si="63"/>
        <v>0</v>
      </c>
    </row>
    <row r="736" spans="1:29">
      <c r="A736" s="89" t="s">
        <v>32</v>
      </c>
      <c r="B736" s="89" t="s">
        <v>32</v>
      </c>
      <c r="C736" s="89" t="s">
        <v>33</v>
      </c>
      <c r="D736" s="89" t="s">
        <v>33</v>
      </c>
      <c r="E736" s="89">
        <v>230000</v>
      </c>
      <c r="F736" s="89"/>
      <c r="G736" s="103" t="e">
        <f t="shared" si="66"/>
        <v>#N/A</v>
      </c>
      <c r="H736" s="89"/>
      <c r="I736" s="89"/>
      <c r="J736" s="89">
        <v>7100</v>
      </c>
      <c r="K736" s="103"/>
      <c r="L736" s="89"/>
      <c r="M736" s="89"/>
      <c r="N736" s="89"/>
      <c r="O736" s="89"/>
      <c r="P736" s="89"/>
      <c r="Q736" s="89"/>
      <c r="R736" s="89"/>
      <c r="S736" s="89"/>
      <c r="T736" s="103" t="e">
        <f t="shared" si="64"/>
        <v>#N/A</v>
      </c>
      <c r="U736" s="89"/>
      <c r="V736" s="103"/>
      <c r="W736" s="89" t="s">
        <v>37</v>
      </c>
      <c r="X736" s="89"/>
      <c r="Y736" s="103">
        <f t="shared" si="65"/>
        <v>0</v>
      </c>
      <c r="Z736" s="105">
        <v>12</v>
      </c>
      <c r="AA736" s="90">
        <f>('LEDGER LOAD INPUT'!E791)*-1</f>
        <v>0</v>
      </c>
      <c r="AB736" s="108">
        <f t="shared" si="62"/>
        <v>0</v>
      </c>
      <c r="AC736" s="112">
        <f t="shared" si="63"/>
        <v>0</v>
      </c>
    </row>
    <row r="737" spans="1:29">
      <c r="A737" s="89" t="s">
        <v>32</v>
      </c>
      <c r="B737" s="89" t="s">
        <v>32</v>
      </c>
      <c r="C737" s="89" t="s">
        <v>33</v>
      </c>
      <c r="D737" s="89" t="s">
        <v>33</v>
      </c>
      <c r="E737" s="89">
        <v>250000</v>
      </c>
      <c r="F737" s="89"/>
      <c r="G737" s="103" t="e">
        <f t="shared" si="66"/>
        <v>#N/A</v>
      </c>
      <c r="H737" s="89"/>
      <c r="I737" s="89"/>
      <c r="J737" s="89">
        <v>7100</v>
      </c>
      <c r="K737" s="103"/>
      <c r="L737" s="89"/>
      <c r="M737" s="89"/>
      <c r="N737" s="89"/>
      <c r="O737" s="89"/>
      <c r="P737" s="89"/>
      <c r="Q737" s="89"/>
      <c r="R737" s="89"/>
      <c r="S737" s="89"/>
      <c r="T737" s="103" t="e">
        <f t="shared" si="64"/>
        <v>#N/A</v>
      </c>
      <c r="U737" s="89"/>
      <c r="V737" s="103"/>
      <c r="W737" s="89" t="s">
        <v>37</v>
      </c>
      <c r="X737" s="89"/>
      <c r="Y737" s="103">
        <f t="shared" si="65"/>
        <v>0</v>
      </c>
      <c r="Z737" s="105">
        <v>12</v>
      </c>
      <c r="AA737" s="90">
        <f>('LEDGER LOAD INPUT'!E793)*-1</f>
        <v>0</v>
      </c>
      <c r="AB737" s="108">
        <f t="shared" si="62"/>
        <v>0</v>
      </c>
      <c r="AC737" s="112">
        <f t="shared" si="63"/>
        <v>0</v>
      </c>
    </row>
    <row r="738" spans="1:29">
      <c r="A738" s="89" t="s">
        <v>32</v>
      </c>
      <c r="B738" s="89" t="s">
        <v>32</v>
      </c>
      <c r="C738" s="89" t="s">
        <v>33</v>
      </c>
      <c r="D738" s="89" t="s">
        <v>33</v>
      </c>
      <c r="E738" s="89">
        <v>260000</v>
      </c>
      <c r="F738" s="89"/>
      <c r="G738" s="103" t="e">
        <f t="shared" si="66"/>
        <v>#N/A</v>
      </c>
      <c r="H738" s="89"/>
      <c r="I738" s="89"/>
      <c r="J738" s="89">
        <v>7100</v>
      </c>
      <c r="K738" s="103"/>
      <c r="L738" s="89"/>
      <c r="M738" s="89"/>
      <c r="N738" s="89"/>
      <c r="O738" s="89"/>
      <c r="P738" s="89"/>
      <c r="Q738" s="89"/>
      <c r="R738" s="89"/>
      <c r="S738" s="89"/>
      <c r="T738" s="103" t="e">
        <f t="shared" si="64"/>
        <v>#N/A</v>
      </c>
      <c r="U738" s="89"/>
      <c r="V738" s="103"/>
      <c r="W738" s="89" t="s">
        <v>37</v>
      </c>
      <c r="X738" s="89"/>
      <c r="Y738" s="103">
        <f t="shared" si="65"/>
        <v>0</v>
      </c>
      <c r="Z738" s="105">
        <v>12</v>
      </c>
      <c r="AA738" s="90">
        <f>('LEDGER LOAD INPUT'!E794)*-1</f>
        <v>0</v>
      </c>
      <c r="AB738" s="108">
        <f t="shared" si="62"/>
        <v>0</v>
      </c>
      <c r="AC738" s="112">
        <f t="shared" si="63"/>
        <v>0</v>
      </c>
    </row>
    <row r="739" spans="1:29">
      <c r="A739" s="89" t="s">
        <v>32</v>
      </c>
      <c r="B739" s="89" t="s">
        <v>32</v>
      </c>
      <c r="C739" s="89" t="s">
        <v>33</v>
      </c>
      <c r="D739" s="89" t="s">
        <v>33</v>
      </c>
      <c r="E739" s="89">
        <v>270000</v>
      </c>
      <c r="F739" s="89"/>
      <c r="G739" s="103" t="e">
        <f t="shared" si="66"/>
        <v>#N/A</v>
      </c>
      <c r="H739" s="89"/>
      <c r="I739" s="89"/>
      <c r="J739" s="89">
        <v>7100</v>
      </c>
      <c r="K739" s="103"/>
      <c r="L739" s="89"/>
      <c r="M739" s="89"/>
      <c r="N739" s="89"/>
      <c r="O739" s="89"/>
      <c r="P739" s="89"/>
      <c r="Q739" s="89"/>
      <c r="R739" s="89"/>
      <c r="S739" s="89"/>
      <c r="T739" s="103" t="e">
        <f t="shared" si="64"/>
        <v>#N/A</v>
      </c>
      <c r="U739" s="89"/>
      <c r="V739" s="103"/>
      <c r="W739" s="89" t="s">
        <v>37</v>
      </c>
      <c r="X739" s="89"/>
      <c r="Y739" s="103">
        <f t="shared" si="65"/>
        <v>0</v>
      </c>
      <c r="Z739" s="105">
        <v>12</v>
      </c>
      <c r="AA739" s="90">
        <f>('LEDGER LOAD INPUT'!E795)*-1</f>
        <v>0</v>
      </c>
      <c r="AB739" s="108">
        <f t="shared" si="62"/>
        <v>0</v>
      </c>
      <c r="AC739" s="112">
        <f t="shared" si="63"/>
        <v>0</v>
      </c>
    </row>
    <row r="740" spans="1:29">
      <c r="A740" s="89" t="s">
        <v>32</v>
      </c>
      <c r="B740" s="89" t="s">
        <v>32</v>
      </c>
      <c r="C740" s="89" t="s">
        <v>33</v>
      </c>
      <c r="D740" s="89" t="s">
        <v>33</v>
      </c>
      <c r="E740" s="89">
        <v>280000</v>
      </c>
      <c r="F740" s="89"/>
      <c r="G740" s="103" t="e">
        <f t="shared" si="66"/>
        <v>#N/A</v>
      </c>
      <c r="H740" s="89"/>
      <c r="I740" s="89"/>
      <c r="J740" s="89">
        <v>7100</v>
      </c>
      <c r="K740" s="103"/>
      <c r="L740" s="89"/>
      <c r="M740" s="89"/>
      <c r="N740" s="89"/>
      <c r="O740" s="89"/>
      <c r="P740" s="89"/>
      <c r="Q740" s="89"/>
      <c r="R740" s="89"/>
      <c r="S740" s="89"/>
      <c r="T740" s="103" t="e">
        <f t="shared" si="64"/>
        <v>#N/A</v>
      </c>
      <c r="U740" s="89"/>
      <c r="V740" s="103"/>
      <c r="W740" s="89" t="s">
        <v>37</v>
      </c>
      <c r="X740" s="89"/>
      <c r="Y740" s="103">
        <f t="shared" si="65"/>
        <v>0</v>
      </c>
      <c r="Z740" s="105">
        <v>12</v>
      </c>
      <c r="AA740" s="90">
        <f>('LEDGER LOAD INPUT'!E796)*-1</f>
        <v>0</v>
      </c>
      <c r="AB740" s="108">
        <f t="shared" si="62"/>
        <v>0</v>
      </c>
      <c r="AC740" s="112">
        <f t="shared" si="63"/>
        <v>0</v>
      </c>
    </row>
    <row r="741" spans="1:29" s="183" customFormat="1" ht="12.75" customHeight="1">
      <c r="A741" s="89" t="s">
        <v>32</v>
      </c>
      <c r="B741" s="89" t="s">
        <v>32</v>
      </c>
      <c r="C741" s="89" t="s">
        <v>33</v>
      </c>
      <c r="D741" s="89" t="s">
        <v>33</v>
      </c>
      <c r="E741" s="87" t="s">
        <v>870</v>
      </c>
      <c r="F741" s="139"/>
      <c r="G741" s="103" t="e">
        <f t="shared" si="66"/>
        <v>#N/A</v>
      </c>
      <c r="H741" s="139"/>
      <c r="I741" s="139"/>
      <c r="J741" s="139">
        <v>7100</v>
      </c>
      <c r="K741" s="103"/>
      <c r="L741" s="139"/>
      <c r="M741" s="139"/>
      <c r="N741" s="139"/>
      <c r="O741" s="139"/>
      <c r="P741" s="139"/>
      <c r="Q741" s="139"/>
      <c r="R741" s="139"/>
      <c r="S741" s="139"/>
      <c r="T741" s="103" t="e">
        <f t="shared" si="64"/>
        <v>#N/A</v>
      </c>
      <c r="U741" s="139"/>
      <c r="V741" s="103"/>
      <c r="W741" s="139" t="s">
        <v>37</v>
      </c>
      <c r="X741" s="139"/>
      <c r="Y741" s="103">
        <f t="shared" si="65"/>
        <v>0</v>
      </c>
      <c r="Z741" s="105">
        <v>12</v>
      </c>
      <c r="AA741" s="207">
        <f>'LEDGER LOAD INPUT'!E798*-1</f>
        <v>0</v>
      </c>
      <c r="AB741" s="108">
        <f t="shared" ref="AB741:AB760" si="67">AA741</f>
        <v>0</v>
      </c>
      <c r="AC741" s="112">
        <f t="shared" ref="AC741:AC760" si="68">AA741</f>
        <v>0</v>
      </c>
    </row>
    <row r="742" spans="1:29" s="183" customFormat="1">
      <c r="A742" s="89" t="s">
        <v>32</v>
      </c>
      <c r="B742" s="89" t="s">
        <v>32</v>
      </c>
      <c r="C742" s="89" t="s">
        <v>33</v>
      </c>
      <c r="D742" s="89" t="s">
        <v>33</v>
      </c>
      <c r="E742" s="87">
        <v>320000</v>
      </c>
      <c r="F742" s="139"/>
      <c r="G742" s="103" t="e">
        <f t="shared" si="66"/>
        <v>#N/A</v>
      </c>
      <c r="H742" s="139"/>
      <c r="I742" s="139"/>
      <c r="J742" s="139">
        <v>7100</v>
      </c>
      <c r="K742" s="103"/>
      <c r="L742" s="139"/>
      <c r="M742" s="139"/>
      <c r="N742" s="139"/>
      <c r="O742" s="139"/>
      <c r="P742" s="139"/>
      <c r="Q742" s="139"/>
      <c r="R742" s="139"/>
      <c r="S742" s="139"/>
      <c r="T742" s="103" t="e">
        <f t="shared" si="64"/>
        <v>#N/A</v>
      </c>
      <c r="U742" s="139"/>
      <c r="V742" s="103"/>
      <c r="W742" s="139" t="s">
        <v>37</v>
      </c>
      <c r="X742" s="139"/>
      <c r="Y742" s="103">
        <f t="shared" si="65"/>
        <v>0</v>
      </c>
      <c r="Z742" s="105">
        <v>12</v>
      </c>
      <c r="AA742" s="207">
        <f>'LEDGER LOAD INPUT'!E799*-1</f>
        <v>0</v>
      </c>
      <c r="AB742" s="108">
        <f t="shared" si="67"/>
        <v>0</v>
      </c>
      <c r="AC742" s="112">
        <f t="shared" si="68"/>
        <v>0</v>
      </c>
    </row>
    <row r="743" spans="1:29" s="183" customFormat="1">
      <c r="A743" s="89" t="s">
        <v>32</v>
      </c>
      <c r="B743" s="89" t="s">
        <v>32</v>
      </c>
      <c r="C743" s="89" t="s">
        <v>33</v>
      </c>
      <c r="D743" s="89" t="s">
        <v>33</v>
      </c>
      <c r="E743" s="87">
        <v>330000</v>
      </c>
      <c r="F743" s="139"/>
      <c r="G743" s="103" t="e">
        <f t="shared" si="66"/>
        <v>#N/A</v>
      </c>
      <c r="H743" s="139"/>
      <c r="I743" s="139"/>
      <c r="J743" s="139">
        <v>7100</v>
      </c>
      <c r="K743" s="103"/>
      <c r="L743" s="139"/>
      <c r="M743" s="139"/>
      <c r="N743" s="139"/>
      <c r="O743" s="139"/>
      <c r="P743" s="139"/>
      <c r="Q743" s="139"/>
      <c r="R743" s="139"/>
      <c r="S743" s="139"/>
      <c r="T743" s="103" t="e">
        <f t="shared" si="64"/>
        <v>#N/A</v>
      </c>
      <c r="U743" s="139"/>
      <c r="V743" s="103"/>
      <c r="W743" s="139" t="s">
        <v>37</v>
      </c>
      <c r="X743" s="139"/>
      <c r="Y743" s="103">
        <f t="shared" si="65"/>
        <v>0</v>
      </c>
      <c r="Z743" s="105">
        <v>12</v>
      </c>
      <c r="AA743" s="207">
        <f>'LEDGER LOAD INPUT'!E800*-1</f>
        <v>0</v>
      </c>
      <c r="AB743" s="108">
        <f t="shared" si="67"/>
        <v>0</v>
      </c>
      <c r="AC743" s="112">
        <f t="shared" si="68"/>
        <v>0</v>
      </c>
    </row>
    <row r="744" spans="1:29" s="183" customFormat="1">
      <c r="A744" s="89" t="s">
        <v>32</v>
      </c>
      <c r="B744" s="89" t="s">
        <v>32</v>
      </c>
      <c r="C744" s="89" t="s">
        <v>33</v>
      </c>
      <c r="D744" s="89" t="s">
        <v>33</v>
      </c>
      <c r="E744" s="87">
        <v>340000</v>
      </c>
      <c r="F744" s="139"/>
      <c r="G744" s="103" t="e">
        <f t="shared" si="66"/>
        <v>#N/A</v>
      </c>
      <c r="H744" s="139"/>
      <c r="I744" s="139"/>
      <c r="J744" s="139">
        <v>7100</v>
      </c>
      <c r="K744" s="103"/>
      <c r="L744" s="139"/>
      <c r="M744" s="139"/>
      <c r="N744" s="139"/>
      <c r="O744" s="139"/>
      <c r="P744" s="139"/>
      <c r="Q744" s="139"/>
      <c r="R744" s="139"/>
      <c r="S744" s="139"/>
      <c r="T744" s="103" t="e">
        <f t="shared" si="64"/>
        <v>#N/A</v>
      </c>
      <c r="U744" s="139"/>
      <c r="V744" s="103"/>
      <c r="W744" s="139" t="s">
        <v>37</v>
      </c>
      <c r="X744" s="139"/>
      <c r="Y744" s="103">
        <f t="shared" si="65"/>
        <v>0</v>
      </c>
      <c r="Z744" s="105">
        <v>12</v>
      </c>
      <c r="AA744" s="207">
        <f>'LEDGER LOAD INPUT'!E801*-1</f>
        <v>0</v>
      </c>
      <c r="AB744" s="108">
        <f t="shared" si="67"/>
        <v>0</v>
      </c>
      <c r="AC744" s="112">
        <f t="shared" si="68"/>
        <v>0</v>
      </c>
    </row>
    <row r="745" spans="1:29" s="183" customFormat="1">
      <c r="A745" s="89" t="s">
        <v>32</v>
      </c>
      <c r="B745" s="89" t="s">
        <v>32</v>
      </c>
      <c r="C745" s="89" t="s">
        <v>33</v>
      </c>
      <c r="D745" s="89" t="s">
        <v>33</v>
      </c>
      <c r="E745" s="87">
        <v>350000</v>
      </c>
      <c r="F745" s="139"/>
      <c r="G745" s="103" t="e">
        <f t="shared" si="66"/>
        <v>#N/A</v>
      </c>
      <c r="H745" s="139"/>
      <c r="I745" s="139"/>
      <c r="J745" s="139">
        <v>7100</v>
      </c>
      <c r="K745" s="103"/>
      <c r="L745" s="139"/>
      <c r="M745" s="139"/>
      <c r="N745" s="139"/>
      <c r="O745" s="139"/>
      <c r="P745" s="139"/>
      <c r="Q745" s="139"/>
      <c r="R745" s="139"/>
      <c r="S745" s="139"/>
      <c r="T745" s="103" t="e">
        <f t="shared" si="64"/>
        <v>#N/A</v>
      </c>
      <c r="U745" s="139"/>
      <c r="V745" s="103"/>
      <c r="W745" s="139" t="s">
        <v>37</v>
      </c>
      <c r="X745" s="139"/>
      <c r="Y745" s="103">
        <f t="shared" si="65"/>
        <v>0</v>
      </c>
      <c r="Z745" s="105">
        <v>12</v>
      </c>
      <c r="AA745" s="207">
        <v>0</v>
      </c>
      <c r="AB745" s="108">
        <f t="shared" si="67"/>
        <v>0</v>
      </c>
      <c r="AC745" s="112">
        <f t="shared" si="68"/>
        <v>0</v>
      </c>
    </row>
    <row r="746" spans="1:29" s="183" customFormat="1">
      <c r="A746" s="89" t="s">
        <v>32</v>
      </c>
      <c r="B746" s="89" t="s">
        <v>32</v>
      </c>
      <c r="C746" s="89" t="s">
        <v>33</v>
      </c>
      <c r="D746" s="89" t="s">
        <v>33</v>
      </c>
      <c r="E746" s="87" t="s">
        <v>871</v>
      </c>
      <c r="F746" s="139"/>
      <c r="G746" s="103" t="e">
        <f t="shared" si="66"/>
        <v>#N/A</v>
      </c>
      <c r="H746" s="139"/>
      <c r="I746" s="139"/>
      <c r="J746" s="139">
        <v>7100</v>
      </c>
      <c r="K746" s="103"/>
      <c r="L746" s="139"/>
      <c r="M746" s="139"/>
      <c r="N746" s="139"/>
      <c r="O746" s="139"/>
      <c r="P746" s="139"/>
      <c r="Q746" s="139"/>
      <c r="R746" s="139"/>
      <c r="S746" s="139"/>
      <c r="T746" s="103" t="e">
        <f t="shared" si="64"/>
        <v>#N/A</v>
      </c>
      <c r="U746" s="139"/>
      <c r="V746" s="103"/>
      <c r="W746" s="139" t="s">
        <v>37</v>
      </c>
      <c r="X746" s="139"/>
      <c r="Y746" s="103">
        <f t="shared" si="65"/>
        <v>0</v>
      </c>
      <c r="Z746" s="105">
        <v>12</v>
      </c>
      <c r="AA746" s="207">
        <f>'LEDGER LOAD INPUT'!E802*-1</f>
        <v>0</v>
      </c>
      <c r="AB746" s="108">
        <f t="shared" si="67"/>
        <v>0</v>
      </c>
      <c r="AC746" s="112">
        <f t="shared" si="68"/>
        <v>0</v>
      </c>
    </row>
    <row r="747" spans="1:29" s="183" customFormat="1">
      <c r="A747" s="89" t="s">
        <v>32</v>
      </c>
      <c r="B747" s="89" t="s">
        <v>32</v>
      </c>
      <c r="C747" s="89" t="s">
        <v>33</v>
      </c>
      <c r="D747" s="89" t="s">
        <v>33</v>
      </c>
      <c r="E747" s="87" t="s">
        <v>872</v>
      </c>
      <c r="F747" s="139"/>
      <c r="G747" s="103" t="e">
        <f t="shared" si="66"/>
        <v>#N/A</v>
      </c>
      <c r="H747" s="139"/>
      <c r="I747" s="139"/>
      <c r="J747" s="139">
        <v>7100</v>
      </c>
      <c r="K747" s="103"/>
      <c r="L747" s="139"/>
      <c r="M747" s="139"/>
      <c r="N747" s="139"/>
      <c r="O747" s="139"/>
      <c r="P747" s="139"/>
      <c r="Q747" s="139"/>
      <c r="R747" s="139"/>
      <c r="S747" s="139"/>
      <c r="T747" s="103" t="e">
        <f t="shared" si="64"/>
        <v>#N/A</v>
      </c>
      <c r="U747" s="139"/>
      <c r="V747" s="103"/>
      <c r="W747" s="139" t="s">
        <v>37</v>
      </c>
      <c r="X747" s="139"/>
      <c r="Y747" s="103">
        <f t="shared" si="65"/>
        <v>0</v>
      </c>
      <c r="Z747" s="105">
        <v>12</v>
      </c>
      <c r="AA747" s="207">
        <f>'LEDGER LOAD INPUT'!E803*-1</f>
        <v>0</v>
      </c>
      <c r="AB747" s="108">
        <f t="shared" si="67"/>
        <v>0</v>
      </c>
      <c r="AC747" s="112">
        <f t="shared" si="68"/>
        <v>0</v>
      </c>
    </row>
    <row r="748" spans="1:29" s="183" customFormat="1">
      <c r="A748" s="89" t="s">
        <v>32</v>
      </c>
      <c r="B748" s="89" t="s">
        <v>32</v>
      </c>
      <c r="C748" s="89" t="s">
        <v>33</v>
      </c>
      <c r="D748" s="89" t="s">
        <v>33</v>
      </c>
      <c r="E748" s="87" t="s">
        <v>873</v>
      </c>
      <c r="F748" s="139"/>
      <c r="G748" s="103" t="e">
        <f t="shared" si="66"/>
        <v>#N/A</v>
      </c>
      <c r="H748" s="139"/>
      <c r="I748" s="139"/>
      <c r="J748" s="139">
        <v>7100</v>
      </c>
      <c r="K748" s="103"/>
      <c r="L748" s="139"/>
      <c r="M748" s="139"/>
      <c r="N748" s="139"/>
      <c r="O748" s="139"/>
      <c r="P748" s="139"/>
      <c r="Q748" s="139"/>
      <c r="R748" s="139"/>
      <c r="S748" s="139"/>
      <c r="T748" s="103" t="e">
        <f t="shared" si="64"/>
        <v>#N/A</v>
      </c>
      <c r="U748" s="139"/>
      <c r="V748" s="103"/>
      <c r="W748" s="139" t="s">
        <v>37</v>
      </c>
      <c r="X748" s="139"/>
      <c r="Y748" s="103">
        <f t="shared" si="65"/>
        <v>0</v>
      </c>
      <c r="Z748" s="105">
        <v>12</v>
      </c>
      <c r="AA748" s="207">
        <f>'LEDGER LOAD INPUT'!E804*-1</f>
        <v>0</v>
      </c>
      <c r="AB748" s="108">
        <f t="shared" si="67"/>
        <v>0</v>
      </c>
      <c r="AC748" s="112">
        <f t="shared" si="68"/>
        <v>0</v>
      </c>
    </row>
    <row r="749" spans="1:29" s="183" customFormat="1">
      <c r="A749" s="89" t="s">
        <v>32</v>
      </c>
      <c r="B749" s="89" t="s">
        <v>32</v>
      </c>
      <c r="C749" s="89" t="s">
        <v>33</v>
      </c>
      <c r="D749" s="89" t="s">
        <v>33</v>
      </c>
      <c r="E749" s="87" t="s">
        <v>874</v>
      </c>
      <c r="F749" s="139"/>
      <c r="G749" s="103" t="e">
        <f t="shared" si="66"/>
        <v>#N/A</v>
      </c>
      <c r="H749" s="139"/>
      <c r="I749" s="139"/>
      <c r="J749" s="139">
        <v>7100</v>
      </c>
      <c r="K749" s="103"/>
      <c r="L749" s="139"/>
      <c r="M749" s="139"/>
      <c r="N749" s="139"/>
      <c r="O749" s="139"/>
      <c r="P749" s="139"/>
      <c r="Q749" s="139"/>
      <c r="R749" s="139"/>
      <c r="S749" s="139"/>
      <c r="T749" s="103" t="e">
        <f t="shared" si="64"/>
        <v>#N/A</v>
      </c>
      <c r="U749" s="139"/>
      <c r="V749" s="103"/>
      <c r="W749" s="139" t="s">
        <v>37</v>
      </c>
      <c r="X749" s="139"/>
      <c r="Y749" s="103">
        <f t="shared" si="65"/>
        <v>0</v>
      </c>
      <c r="Z749" s="105">
        <v>12</v>
      </c>
      <c r="AA749" s="207">
        <f>'LEDGER LOAD INPUT'!E805*-1</f>
        <v>0</v>
      </c>
      <c r="AB749" s="108">
        <f t="shared" si="67"/>
        <v>0</v>
      </c>
      <c r="AC749" s="112">
        <f t="shared" si="68"/>
        <v>0</v>
      </c>
    </row>
    <row r="750" spans="1:29" s="183" customFormat="1">
      <c r="A750" s="89" t="s">
        <v>32</v>
      </c>
      <c r="B750" s="89" t="s">
        <v>32</v>
      </c>
      <c r="C750" s="89" t="s">
        <v>33</v>
      </c>
      <c r="D750" s="89" t="s">
        <v>33</v>
      </c>
      <c r="E750" s="87" t="s">
        <v>875</v>
      </c>
      <c r="F750" s="139"/>
      <c r="G750" s="103" t="e">
        <f t="shared" si="66"/>
        <v>#N/A</v>
      </c>
      <c r="H750" s="139"/>
      <c r="I750" s="139"/>
      <c r="J750" s="139">
        <v>7100</v>
      </c>
      <c r="K750" s="103"/>
      <c r="L750" s="139"/>
      <c r="M750" s="139"/>
      <c r="N750" s="139"/>
      <c r="O750" s="139"/>
      <c r="P750" s="139"/>
      <c r="Q750" s="139"/>
      <c r="R750" s="139"/>
      <c r="S750" s="139"/>
      <c r="T750" s="103" t="e">
        <f t="shared" si="64"/>
        <v>#N/A</v>
      </c>
      <c r="U750" s="139"/>
      <c r="V750" s="103"/>
      <c r="W750" s="139" t="s">
        <v>37</v>
      </c>
      <c r="X750" s="139"/>
      <c r="Y750" s="103">
        <f t="shared" si="65"/>
        <v>0</v>
      </c>
      <c r="Z750" s="105">
        <v>12</v>
      </c>
      <c r="AA750" s="207">
        <v>0</v>
      </c>
      <c r="AB750" s="108">
        <f t="shared" si="67"/>
        <v>0</v>
      </c>
      <c r="AC750" s="112">
        <f t="shared" si="68"/>
        <v>0</v>
      </c>
    </row>
    <row r="751" spans="1:29" s="183" customFormat="1">
      <c r="A751" s="89" t="s">
        <v>32</v>
      </c>
      <c r="B751" s="89" t="s">
        <v>32</v>
      </c>
      <c r="C751" s="89" t="s">
        <v>33</v>
      </c>
      <c r="D751" s="89" t="s">
        <v>33</v>
      </c>
      <c r="E751" s="87">
        <v>510000</v>
      </c>
      <c r="F751" s="139"/>
      <c r="G751" s="103" t="e">
        <f t="shared" si="66"/>
        <v>#N/A</v>
      </c>
      <c r="H751" s="139"/>
      <c r="I751" s="139"/>
      <c r="J751" s="139">
        <v>7100</v>
      </c>
      <c r="K751" s="103"/>
      <c r="L751" s="139"/>
      <c r="M751" s="139"/>
      <c r="N751" s="139"/>
      <c r="O751" s="139"/>
      <c r="P751" s="139"/>
      <c r="Q751" s="139">
        <v>100</v>
      </c>
      <c r="R751" s="139"/>
      <c r="S751" s="139"/>
      <c r="T751" s="103" t="e">
        <f t="shared" si="64"/>
        <v>#N/A</v>
      </c>
      <c r="U751" s="139"/>
      <c r="V751" s="103"/>
      <c r="W751" s="139" t="s">
        <v>37</v>
      </c>
      <c r="X751" s="139"/>
      <c r="Y751" s="103">
        <f t="shared" si="65"/>
        <v>0</v>
      </c>
      <c r="Z751" s="105">
        <v>12</v>
      </c>
      <c r="AA751" s="207">
        <f>'LEDGER LOAD INPUT'!E807</f>
        <v>0</v>
      </c>
      <c r="AB751" s="108">
        <f t="shared" si="67"/>
        <v>0</v>
      </c>
      <c r="AC751" s="112">
        <f t="shared" si="68"/>
        <v>0</v>
      </c>
    </row>
    <row r="752" spans="1:29" s="183" customFormat="1">
      <c r="A752" s="89" t="s">
        <v>32</v>
      </c>
      <c r="B752" s="89" t="s">
        <v>32</v>
      </c>
      <c r="C752" s="89" t="s">
        <v>33</v>
      </c>
      <c r="D752" s="89" t="s">
        <v>33</v>
      </c>
      <c r="E752" s="87">
        <v>510000</v>
      </c>
      <c r="F752" s="139"/>
      <c r="G752" s="103" t="e">
        <f t="shared" si="66"/>
        <v>#N/A</v>
      </c>
      <c r="H752" s="139"/>
      <c r="I752" s="139"/>
      <c r="J752" s="139">
        <v>7100</v>
      </c>
      <c r="K752" s="103"/>
      <c r="L752" s="139"/>
      <c r="M752" s="139"/>
      <c r="N752" s="139"/>
      <c r="O752" s="139"/>
      <c r="P752" s="139"/>
      <c r="Q752" s="139">
        <v>200</v>
      </c>
      <c r="R752" s="139"/>
      <c r="S752" s="139"/>
      <c r="T752" s="103" t="e">
        <f t="shared" si="64"/>
        <v>#N/A</v>
      </c>
      <c r="U752" s="139"/>
      <c r="V752" s="103"/>
      <c r="W752" s="139" t="s">
        <v>37</v>
      </c>
      <c r="X752" s="139"/>
      <c r="Y752" s="103">
        <f t="shared" si="65"/>
        <v>0</v>
      </c>
      <c r="Z752" s="105">
        <v>12</v>
      </c>
      <c r="AA752" s="207">
        <f>'LEDGER LOAD INPUT'!E808+'LEDGER LOAD INPUT'!E812</f>
        <v>0</v>
      </c>
      <c r="AB752" s="108">
        <f t="shared" si="67"/>
        <v>0</v>
      </c>
      <c r="AC752" s="112">
        <f t="shared" si="68"/>
        <v>0</v>
      </c>
    </row>
    <row r="753" spans="1:29" s="183" customFormat="1">
      <c r="A753" s="89" t="s">
        <v>32</v>
      </c>
      <c r="B753" s="89" t="s">
        <v>32</v>
      </c>
      <c r="C753" s="89" t="s">
        <v>33</v>
      </c>
      <c r="D753" s="89" t="s">
        <v>33</v>
      </c>
      <c r="E753" s="87">
        <v>510000</v>
      </c>
      <c r="F753" s="139"/>
      <c r="G753" s="103" t="e">
        <f t="shared" si="66"/>
        <v>#N/A</v>
      </c>
      <c r="H753" s="139"/>
      <c r="I753" s="139"/>
      <c r="J753" s="139">
        <v>7100</v>
      </c>
      <c r="K753" s="103"/>
      <c r="L753" s="139"/>
      <c r="M753" s="139"/>
      <c r="N753" s="139"/>
      <c r="O753" s="139"/>
      <c r="P753" s="139"/>
      <c r="Q753" s="139">
        <v>610</v>
      </c>
      <c r="R753" s="139"/>
      <c r="S753" s="139"/>
      <c r="T753" s="103" t="e">
        <f t="shared" si="64"/>
        <v>#N/A</v>
      </c>
      <c r="U753" s="139"/>
      <c r="V753" s="103"/>
      <c r="W753" s="139" t="s">
        <v>37</v>
      </c>
      <c r="X753" s="139"/>
      <c r="Y753" s="103">
        <f t="shared" si="65"/>
        <v>0</v>
      </c>
      <c r="Z753" s="105">
        <v>12</v>
      </c>
      <c r="AA753" s="207">
        <f>'LEDGER LOAD INPUT'!E809</f>
        <v>0</v>
      </c>
      <c r="AB753" s="108">
        <f t="shared" si="67"/>
        <v>0</v>
      </c>
      <c r="AC753" s="112">
        <f t="shared" si="68"/>
        <v>0</v>
      </c>
    </row>
    <row r="754" spans="1:29" s="183" customFormat="1">
      <c r="A754" s="89" t="s">
        <v>32</v>
      </c>
      <c r="B754" s="89" t="s">
        <v>32</v>
      </c>
      <c r="C754" s="89" t="s">
        <v>33</v>
      </c>
      <c r="D754" s="89" t="s">
        <v>33</v>
      </c>
      <c r="E754" s="87">
        <v>510000</v>
      </c>
      <c r="F754" s="139"/>
      <c r="G754" s="103" t="e">
        <f t="shared" si="66"/>
        <v>#N/A</v>
      </c>
      <c r="H754" s="139"/>
      <c r="I754" s="139"/>
      <c r="J754" s="139">
        <v>7100</v>
      </c>
      <c r="K754" s="103"/>
      <c r="L754" s="139"/>
      <c r="M754" s="139"/>
      <c r="N754" s="139"/>
      <c r="O754" s="139"/>
      <c r="P754" s="139"/>
      <c r="Q754" s="139">
        <v>620</v>
      </c>
      <c r="R754" s="139"/>
      <c r="S754" s="139"/>
      <c r="T754" s="103" t="e">
        <f t="shared" si="64"/>
        <v>#N/A</v>
      </c>
      <c r="U754" s="139"/>
      <c r="V754" s="103"/>
      <c r="W754" s="139" t="s">
        <v>37</v>
      </c>
      <c r="X754" s="139"/>
      <c r="Y754" s="103">
        <f t="shared" si="65"/>
        <v>0</v>
      </c>
      <c r="Z754" s="105">
        <v>12</v>
      </c>
      <c r="AA754" s="207">
        <f>'LEDGER LOAD INPUT'!E810</f>
        <v>0</v>
      </c>
      <c r="AB754" s="108">
        <f t="shared" si="67"/>
        <v>0</v>
      </c>
      <c r="AC754" s="112">
        <f t="shared" si="68"/>
        <v>0</v>
      </c>
    </row>
    <row r="755" spans="1:29" s="183" customFormat="1">
      <c r="A755" s="89" t="s">
        <v>32</v>
      </c>
      <c r="B755" s="89" t="s">
        <v>32</v>
      </c>
      <c r="C755" s="89" t="s">
        <v>33</v>
      </c>
      <c r="D755" s="89" t="s">
        <v>33</v>
      </c>
      <c r="E755" s="87">
        <v>510000</v>
      </c>
      <c r="F755" s="139"/>
      <c r="G755" s="103" t="e">
        <f t="shared" si="66"/>
        <v>#N/A</v>
      </c>
      <c r="H755" s="139"/>
      <c r="I755" s="139"/>
      <c r="J755" s="139">
        <v>7100</v>
      </c>
      <c r="K755" s="103"/>
      <c r="L755" s="139"/>
      <c r="M755" s="139"/>
      <c r="N755" s="139"/>
      <c r="O755" s="139"/>
      <c r="P755" s="139"/>
      <c r="Q755" s="139">
        <v>900</v>
      </c>
      <c r="R755" s="139"/>
      <c r="S755" s="139"/>
      <c r="T755" s="103" t="e">
        <f t="shared" si="64"/>
        <v>#N/A</v>
      </c>
      <c r="U755" s="139"/>
      <c r="V755" s="103"/>
      <c r="W755" s="139" t="s">
        <v>37</v>
      </c>
      <c r="X755" s="139"/>
      <c r="Y755" s="103">
        <f t="shared" si="65"/>
        <v>0</v>
      </c>
      <c r="Z755" s="105">
        <v>12</v>
      </c>
      <c r="AA755" s="207">
        <f>'LEDGER LOAD INPUT'!E811</f>
        <v>0</v>
      </c>
      <c r="AB755" s="108">
        <f t="shared" si="67"/>
        <v>0</v>
      </c>
      <c r="AC755" s="112">
        <f t="shared" si="68"/>
        <v>0</v>
      </c>
    </row>
    <row r="756" spans="1:29" s="183" customFormat="1">
      <c r="A756" s="89" t="s">
        <v>32</v>
      </c>
      <c r="B756" s="89" t="s">
        <v>32</v>
      </c>
      <c r="C756" s="89" t="s">
        <v>33</v>
      </c>
      <c r="D756" s="89" t="s">
        <v>33</v>
      </c>
      <c r="E756" s="87">
        <v>520000</v>
      </c>
      <c r="F756" s="139"/>
      <c r="G756" s="103" t="e">
        <f t="shared" si="66"/>
        <v>#N/A</v>
      </c>
      <c r="H756" s="139"/>
      <c r="I756" s="139"/>
      <c r="J756" s="139">
        <v>7100</v>
      </c>
      <c r="K756" s="103"/>
      <c r="L756" s="139"/>
      <c r="M756" s="139"/>
      <c r="N756" s="139"/>
      <c r="O756" s="139"/>
      <c r="P756" s="139"/>
      <c r="Q756" s="139">
        <v>100</v>
      </c>
      <c r="R756" s="139"/>
      <c r="S756" s="139"/>
      <c r="T756" s="103" t="e">
        <f t="shared" si="64"/>
        <v>#N/A</v>
      </c>
      <c r="U756" s="139"/>
      <c r="V756" s="103"/>
      <c r="W756" s="139" t="s">
        <v>37</v>
      </c>
      <c r="X756" s="139"/>
      <c r="Y756" s="103">
        <f t="shared" si="65"/>
        <v>0</v>
      </c>
      <c r="Z756" s="105">
        <v>12</v>
      </c>
      <c r="AA756" s="207">
        <v>0</v>
      </c>
      <c r="AB756" s="108">
        <f t="shared" si="67"/>
        <v>0</v>
      </c>
      <c r="AC756" s="112">
        <f t="shared" si="68"/>
        <v>0</v>
      </c>
    </row>
    <row r="757" spans="1:29" s="183" customFormat="1">
      <c r="A757" s="89" t="s">
        <v>32</v>
      </c>
      <c r="B757" s="89" t="s">
        <v>32</v>
      </c>
      <c r="C757" s="89" t="s">
        <v>33</v>
      </c>
      <c r="D757" s="89" t="s">
        <v>33</v>
      </c>
      <c r="E757" s="87">
        <v>520000</v>
      </c>
      <c r="F757" s="139"/>
      <c r="G757" s="103" t="e">
        <f t="shared" si="66"/>
        <v>#N/A</v>
      </c>
      <c r="H757" s="139"/>
      <c r="I757" s="139"/>
      <c r="J757" s="139">
        <v>7100</v>
      </c>
      <c r="K757" s="103"/>
      <c r="L757" s="139"/>
      <c r="M757" s="139"/>
      <c r="N757" s="139"/>
      <c r="O757" s="139"/>
      <c r="P757" s="139"/>
      <c r="Q757" s="139">
        <v>200</v>
      </c>
      <c r="R757" s="139"/>
      <c r="S757" s="139"/>
      <c r="T757" s="103" t="e">
        <f t="shared" si="64"/>
        <v>#N/A</v>
      </c>
      <c r="U757" s="139"/>
      <c r="V757" s="103"/>
      <c r="W757" s="139" t="s">
        <v>37</v>
      </c>
      <c r="X757" s="139"/>
      <c r="Y757" s="103">
        <f t="shared" si="65"/>
        <v>0</v>
      </c>
      <c r="Z757" s="105">
        <v>12</v>
      </c>
      <c r="AA757" s="207">
        <v>0</v>
      </c>
      <c r="AB757" s="108">
        <f t="shared" si="67"/>
        <v>0</v>
      </c>
      <c r="AC757" s="112">
        <f t="shared" si="68"/>
        <v>0</v>
      </c>
    </row>
    <row r="758" spans="1:29" s="183" customFormat="1">
      <c r="A758" s="89" t="s">
        <v>32</v>
      </c>
      <c r="B758" s="89" t="s">
        <v>32</v>
      </c>
      <c r="C758" s="89" t="s">
        <v>33</v>
      </c>
      <c r="D758" s="89" t="s">
        <v>33</v>
      </c>
      <c r="E758" s="87">
        <v>520000</v>
      </c>
      <c r="F758" s="139"/>
      <c r="G758" s="103" t="e">
        <f t="shared" si="66"/>
        <v>#N/A</v>
      </c>
      <c r="H758" s="139"/>
      <c r="I758" s="139"/>
      <c r="J758" s="139">
        <v>7100</v>
      </c>
      <c r="K758" s="103"/>
      <c r="L758" s="139"/>
      <c r="M758" s="139"/>
      <c r="N758" s="139"/>
      <c r="O758" s="139"/>
      <c r="P758" s="139"/>
      <c r="Q758" s="139">
        <v>610</v>
      </c>
      <c r="R758" s="139"/>
      <c r="S758" s="139"/>
      <c r="T758" s="103" t="e">
        <f t="shared" si="64"/>
        <v>#N/A</v>
      </c>
      <c r="U758" s="139"/>
      <c r="V758" s="103"/>
      <c r="W758" s="139" t="s">
        <v>37</v>
      </c>
      <c r="X758" s="139"/>
      <c r="Y758" s="103">
        <f t="shared" si="65"/>
        <v>0</v>
      </c>
      <c r="Z758" s="105">
        <v>12</v>
      </c>
      <c r="AA758" s="207">
        <v>0</v>
      </c>
      <c r="AB758" s="108">
        <f t="shared" si="67"/>
        <v>0</v>
      </c>
      <c r="AC758" s="112">
        <f t="shared" si="68"/>
        <v>0</v>
      </c>
    </row>
    <row r="759" spans="1:29" s="183" customFormat="1">
      <c r="A759" s="89" t="s">
        <v>32</v>
      </c>
      <c r="B759" s="89" t="s">
        <v>32</v>
      </c>
      <c r="C759" s="89" t="s">
        <v>33</v>
      </c>
      <c r="D759" s="89" t="s">
        <v>33</v>
      </c>
      <c r="E759" s="87">
        <v>520000</v>
      </c>
      <c r="F759" s="139"/>
      <c r="G759" s="103" t="e">
        <f t="shared" si="66"/>
        <v>#N/A</v>
      </c>
      <c r="H759" s="139"/>
      <c r="I759" s="139"/>
      <c r="J759" s="139">
        <v>7100</v>
      </c>
      <c r="K759" s="103"/>
      <c r="L759" s="139"/>
      <c r="M759" s="139"/>
      <c r="N759" s="139"/>
      <c r="O759" s="139"/>
      <c r="P759" s="139"/>
      <c r="Q759" s="139">
        <v>620</v>
      </c>
      <c r="R759" s="139"/>
      <c r="S759" s="139"/>
      <c r="T759" s="103" t="e">
        <f t="shared" si="64"/>
        <v>#N/A</v>
      </c>
      <c r="U759" s="139"/>
      <c r="V759" s="103"/>
      <c r="W759" s="139" t="s">
        <v>37</v>
      </c>
      <c r="X759" s="139"/>
      <c r="Y759" s="103">
        <f t="shared" si="65"/>
        <v>0</v>
      </c>
      <c r="Z759" s="105">
        <v>12</v>
      </c>
      <c r="AA759" s="207">
        <v>0</v>
      </c>
      <c r="AB759" s="108">
        <f t="shared" si="67"/>
        <v>0</v>
      </c>
      <c r="AC759" s="112">
        <f t="shared" si="68"/>
        <v>0</v>
      </c>
    </row>
    <row r="760" spans="1:29" s="183" customFormat="1">
      <c r="A760" s="89" t="s">
        <v>32</v>
      </c>
      <c r="B760" s="89" t="s">
        <v>32</v>
      </c>
      <c r="C760" s="89" t="s">
        <v>33</v>
      </c>
      <c r="D760" s="89" t="s">
        <v>33</v>
      </c>
      <c r="E760" s="87">
        <v>520000</v>
      </c>
      <c r="F760" s="139"/>
      <c r="G760" s="103" t="e">
        <f t="shared" si="66"/>
        <v>#N/A</v>
      </c>
      <c r="H760" s="139"/>
      <c r="I760" s="139"/>
      <c r="J760" s="139">
        <v>7100</v>
      </c>
      <c r="K760" s="103"/>
      <c r="L760" s="139"/>
      <c r="M760" s="139"/>
      <c r="N760" s="139"/>
      <c r="O760" s="139"/>
      <c r="P760" s="139"/>
      <c r="Q760" s="139">
        <v>900</v>
      </c>
      <c r="R760" s="139"/>
      <c r="S760" s="139"/>
      <c r="T760" s="103" t="e">
        <f t="shared" si="64"/>
        <v>#N/A</v>
      </c>
      <c r="U760" s="139"/>
      <c r="V760" s="103"/>
      <c r="W760" s="139" t="s">
        <v>37</v>
      </c>
      <c r="X760" s="139"/>
      <c r="Y760" s="103">
        <f t="shared" si="65"/>
        <v>0</v>
      </c>
      <c r="Z760" s="105">
        <v>12</v>
      </c>
      <c r="AA760" s="207">
        <v>0</v>
      </c>
      <c r="AB760" s="108">
        <f t="shared" si="67"/>
        <v>0</v>
      </c>
      <c r="AC760" s="112">
        <f t="shared" si="68"/>
        <v>0</v>
      </c>
    </row>
    <row r="761" spans="1:29">
      <c r="A761" s="89" t="s">
        <v>32</v>
      </c>
      <c r="B761" s="89" t="s">
        <v>32</v>
      </c>
      <c r="C761" s="89" t="s">
        <v>33</v>
      </c>
      <c r="D761" s="89" t="s">
        <v>33</v>
      </c>
      <c r="E761" s="87">
        <v>100000</v>
      </c>
      <c r="F761" s="89"/>
      <c r="G761" s="103" t="e">
        <f t="shared" si="66"/>
        <v>#N/A</v>
      </c>
      <c r="H761" s="89"/>
      <c r="I761" s="89"/>
      <c r="J761" s="89">
        <v>8000</v>
      </c>
      <c r="K761" s="103"/>
      <c r="L761" s="89"/>
      <c r="M761" s="89"/>
      <c r="N761" s="89"/>
      <c r="O761" s="89"/>
      <c r="P761" s="89"/>
      <c r="Q761" s="89"/>
      <c r="R761" s="89"/>
      <c r="S761" s="89"/>
      <c r="T761" s="103" t="e">
        <f t="shared" si="64"/>
        <v>#N/A</v>
      </c>
      <c r="U761" s="89"/>
      <c r="V761" s="103"/>
      <c r="W761" s="89" t="s">
        <v>37</v>
      </c>
      <c r="X761" s="89"/>
      <c r="Y761" s="103">
        <f t="shared" si="65"/>
        <v>0</v>
      </c>
      <c r="Z761" s="105">
        <v>12</v>
      </c>
      <c r="AA761" s="90">
        <f>'LEDGER LOAD INPUT'!E816</f>
        <v>0</v>
      </c>
      <c r="AB761" s="108">
        <f t="shared" si="62"/>
        <v>0</v>
      </c>
      <c r="AC761" s="112">
        <f t="shared" si="63"/>
        <v>0</v>
      </c>
    </row>
    <row r="762" spans="1:29">
      <c r="A762" s="89" t="s">
        <v>32</v>
      </c>
      <c r="B762" s="89" t="s">
        <v>32</v>
      </c>
      <c r="C762" s="89" t="s">
        <v>33</v>
      </c>
      <c r="D762" s="89" t="s">
        <v>33</v>
      </c>
      <c r="E762" s="90">
        <v>110000</v>
      </c>
      <c r="F762" s="90"/>
      <c r="G762" s="103" t="e">
        <f t="shared" si="66"/>
        <v>#N/A</v>
      </c>
      <c r="H762" s="90"/>
      <c r="I762" s="89"/>
      <c r="J762" s="89">
        <v>8000</v>
      </c>
      <c r="K762" s="103"/>
      <c r="L762" s="89"/>
      <c r="M762" s="89"/>
      <c r="N762" s="89"/>
      <c r="O762" s="89"/>
      <c r="P762" s="89"/>
      <c r="Q762" s="89"/>
      <c r="R762" s="89"/>
      <c r="S762" s="89"/>
      <c r="T762" s="103" t="e">
        <f t="shared" si="64"/>
        <v>#N/A</v>
      </c>
      <c r="U762" s="89"/>
      <c r="V762" s="103"/>
      <c r="W762" s="89" t="s">
        <v>37</v>
      </c>
      <c r="X762" s="89"/>
      <c r="Y762" s="103">
        <f t="shared" si="65"/>
        <v>0</v>
      </c>
      <c r="Z762" s="105">
        <v>12</v>
      </c>
      <c r="AA762" s="90">
        <f>'LEDGER LOAD INPUT'!E817</f>
        <v>0</v>
      </c>
      <c r="AB762" s="108">
        <f t="shared" si="62"/>
        <v>0</v>
      </c>
      <c r="AC762" s="112">
        <f t="shared" si="63"/>
        <v>0</v>
      </c>
    </row>
    <row r="763" spans="1:29">
      <c r="A763" s="89" t="s">
        <v>32</v>
      </c>
      <c r="B763" s="89" t="s">
        <v>32</v>
      </c>
      <c r="C763" s="89" t="s">
        <v>33</v>
      </c>
      <c r="D763" s="89" t="s">
        <v>33</v>
      </c>
      <c r="E763" s="89">
        <v>120000</v>
      </c>
      <c r="F763" s="89"/>
      <c r="G763" s="103" t="e">
        <f t="shared" si="66"/>
        <v>#N/A</v>
      </c>
      <c r="H763" s="89"/>
      <c r="I763" s="89"/>
      <c r="J763" s="89">
        <v>8000</v>
      </c>
      <c r="K763" s="103"/>
      <c r="L763" s="89"/>
      <c r="M763" s="89"/>
      <c r="N763" s="89"/>
      <c r="O763" s="89"/>
      <c r="P763" s="89"/>
      <c r="Q763" s="89"/>
      <c r="R763" s="89"/>
      <c r="S763" s="89"/>
      <c r="T763" s="103" t="e">
        <f t="shared" si="64"/>
        <v>#N/A</v>
      </c>
      <c r="U763" s="89"/>
      <c r="V763" s="103"/>
      <c r="W763" s="89" t="s">
        <v>37</v>
      </c>
      <c r="X763" s="89"/>
      <c r="Y763" s="103">
        <f t="shared" si="65"/>
        <v>0</v>
      </c>
      <c r="Z763" s="105">
        <v>12</v>
      </c>
      <c r="AA763" s="90">
        <f>'LEDGER LOAD INPUT'!E818</f>
        <v>0</v>
      </c>
      <c r="AB763" s="108">
        <f t="shared" si="62"/>
        <v>0</v>
      </c>
      <c r="AC763" s="112">
        <f t="shared" si="63"/>
        <v>0</v>
      </c>
    </row>
    <row r="764" spans="1:29">
      <c r="A764" s="89" t="s">
        <v>32</v>
      </c>
      <c r="B764" s="89" t="s">
        <v>32</v>
      </c>
      <c r="C764" s="89" t="s">
        <v>33</v>
      </c>
      <c r="D764" s="89" t="s">
        <v>33</v>
      </c>
      <c r="E764" s="89">
        <v>130000</v>
      </c>
      <c r="F764" s="89"/>
      <c r="G764" s="103" t="e">
        <f t="shared" si="66"/>
        <v>#N/A</v>
      </c>
      <c r="H764" s="89"/>
      <c r="I764" s="89"/>
      <c r="J764" s="89">
        <v>8000</v>
      </c>
      <c r="K764" s="103"/>
      <c r="L764" s="89"/>
      <c r="M764" s="89"/>
      <c r="N764" s="89"/>
      <c r="O764" s="89"/>
      <c r="P764" s="89"/>
      <c r="Q764" s="89"/>
      <c r="R764" s="89"/>
      <c r="S764" s="89"/>
      <c r="T764" s="103" t="e">
        <f t="shared" si="64"/>
        <v>#N/A</v>
      </c>
      <c r="U764" s="89"/>
      <c r="V764" s="103"/>
      <c r="W764" s="89" t="s">
        <v>37</v>
      </c>
      <c r="X764" s="89"/>
      <c r="Y764" s="103">
        <f t="shared" si="65"/>
        <v>0</v>
      </c>
      <c r="Z764" s="105">
        <v>12</v>
      </c>
      <c r="AA764" s="90">
        <f>'LEDGER LOAD INPUT'!E819</f>
        <v>0</v>
      </c>
      <c r="AB764" s="108">
        <f t="shared" si="62"/>
        <v>0</v>
      </c>
      <c r="AC764" s="112">
        <f t="shared" si="63"/>
        <v>0</v>
      </c>
    </row>
    <row r="765" spans="1:29">
      <c r="A765" s="89" t="s">
        <v>32</v>
      </c>
      <c r="B765" s="89" t="s">
        <v>32</v>
      </c>
      <c r="C765" s="89" t="s">
        <v>33</v>
      </c>
      <c r="D765" s="89" t="s">
        <v>33</v>
      </c>
      <c r="E765" s="89">
        <v>140000</v>
      </c>
      <c r="F765" s="89"/>
      <c r="G765" s="103" t="e">
        <f t="shared" si="66"/>
        <v>#N/A</v>
      </c>
      <c r="H765" s="89"/>
      <c r="I765" s="89"/>
      <c r="J765" s="89">
        <v>8000</v>
      </c>
      <c r="K765" s="103"/>
      <c r="L765" s="89"/>
      <c r="M765" s="89"/>
      <c r="N765" s="89"/>
      <c r="O765" s="89"/>
      <c r="P765" s="89"/>
      <c r="Q765" s="89"/>
      <c r="R765" s="89"/>
      <c r="S765" s="89"/>
      <c r="T765" s="103" t="e">
        <f t="shared" si="64"/>
        <v>#N/A</v>
      </c>
      <c r="U765" s="89"/>
      <c r="V765" s="103"/>
      <c r="W765" s="89" t="s">
        <v>37</v>
      </c>
      <c r="X765" s="89"/>
      <c r="Y765" s="103">
        <f t="shared" si="65"/>
        <v>0</v>
      </c>
      <c r="Z765" s="105">
        <v>12</v>
      </c>
      <c r="AA765" s="90">
        <f>'LEDGER LOAD INPUT'!E820</f>
        <v>0</v>
      </c>
      <c r="AB765" s="108">
        <f t="shared" si="62"/>
        <v>0</v>
      </c>
      <c r="AC765" s="112">
        <f t="shared" si="63"/>
        <v>0</v>
      </c>
    </row>
    <row r="766" spans="1:29">
      <c r="A766" s="89" t="s">
        <v>32</v>
      </c>
      <c r="B766" s="89" t="s">
        <v>32</v>
      </c>
      <c r="C766" s="89" t="s">
        <v>33</v>
      </c>
      <c r="D766" s="89" t="s">
        <v>33</v>
      </c>
      <c r="E766" s="89">
        <v>150000</v>
      </c>
      <c r="F766" s="89"/>
      <c r="G766" s="103" t="e">
        <f t="shared" si="66"/>
        <v>#N/A</v>
      </c>
      <c r="H766" s="89"/>
      <c r="I766" s="89"/>
      <c r="J766" s="89">
        <v>8000</v>
      </c>
      <c r="K766" s="103"/>
      <c r="L766" s="89"/>
      <c r="M766" s="89"/>
      <c r="N766" s="89"/>
      <c r="O766" s="89"/>
      <c r="P766" s="89"/>
      <c r="Q766" s="89"/>
      <c r="R766" s="89"/>
      <c r="S766" s="89"/>
      <c r="T766" s="103" t="e">
        <f t="shared" si="64"/>
        <v>#N/A</v>
      </c>
      <c r="U766" s="89"/>
      <c r="V766" s="103"/>
      <c r="W766" s="89" t="s">
        <v>37</v>
      </c>
      <c r="X766" s="89"/>
      <c r="Y766" s="103">
        <f t="shared" si="65"/>
        <v>0</v>
      </c>
      <c r="Z766" s="105">
        <v>12</v>
      </c>
      <c r="AA766" s="90">
        <f>'LEDGER LOAD INPUT'!E821</f>
        <v>0</v>
      </c>
      <c r="AB766" s="108">
        <f t="shared" si="62"/>
        <v>0</v>
      </c>
      <c r="AC766" s="112">
        <f t="shared" si="63"/>
        <v>0</v>
      </c>
    </row>
    <row r="767" spans="1:29">
      <c r="A767" s="89" t="s">
        <v>32</v>
      </c>
      <c r="B767" s="89" t="s">
        <v>32</v>
      </c>
      <c r="C767" s="89" t="s">
        <v>33</v>
      </c>
      <c r="D767" s="89" t="s">
        <v>33</v>
      </c>
      <c r="E767" s="89">
        <v>160000</v>
      </c>
      <c r="F767" s="89"/>
      <c r="G767" s="103" t="e">
        <f t="shared" si="66"/>
        <v>#N/A</v>
      </c>
      <c r="H767" s="89"/>
      <c r="I767" s="89"/>
      <c r="J767" s="89">
        <v>8000</v>
      </c>
      <c r="K767" s="103"/>
      <c r="L767" s="89"/>
      <c r="M767" s="89"/>
      <c r="N767" s="89"/>
      <c r="O767" s="89"/>
      <c r="P767" s="89"/>
      <c r="Q767" s="89"/>
      <c r="R767" s="89"/>
      <c r="S767" s="89"/>
      <c r="T767" s="103" t="e">
        <f t="shared" si="64"/>
        <v>#N/A</v>
      </c>
      <c r="U767" s="89"/>
      <c r="V767" s="103"/>
      <c r="W767" s="89" t="s">
        <v>37</v>
      </c>
      <c r="X767" s="89"/>
      <c r="Y767" s="103">
        <f t="shared" si="65"/>
        <v>0</v>
      </c>
      <c r="Z767" s="105">
        <v>12</v>
      </c>
      <c r="AA767" s="90">
        <f>'LEDGER LOAD INPUT'!E822</f>
        <v>0</v>
      </c>
      <c r="AB767" s="108">
        <f t="shared" si="62"/>
        <v>0</v>
      </c>
      <c r="AC767" s="112">
        <f t="shared" si="63"/>
        <v>0</v>
      </c>
    </row>
    <row r="768" spans="1:29">
      <c r="A768" s="89" t="s">
        <v>32</v>
      </c>
      <c r="B768" s="89" t="s">
        <v>32</v>
      </c>
      <c r="C768" s="89" t="s">
        <v>33</v>
      </c>
      <c r="D768" s="89" t="s">
        <v>33</v>
      </c>
      <c r="E768" s="89">
        <v>180000</v>
      </c>
      <c r="F768" s="89"/>
      <c r="G768" s="103" t="e">
        <f t="shared" si="66"/>
        <v>#N/A</v>
      </c>
      <c r="H768" s="89"/>
      <c r="I768" s="89"/>
      <c r="J768" s="89">
        <v>8000</v>
      </c>
      <c r="K768" s="103"/>
      <c r="L768" s="89"/>
      <c r="M768" s="89"/>
      <c r="N768" s="89"/>
      <c r="O768" s="89"/>
      <c r="P768" s="89"/>
      <c r="Q768" s="89"/>
      <c r="R768" s="89"/>
      <c r="S768" s="89"/>
      <c r="T768" s="103" t="e">
        <f t="shared" si="64"/>
        <v>#N/A</v>
      </c>
      <c r="U768" s="89"/>
      <c r="V768" s="103"/>
      <c r="W768" s="89" t="s">
        <v>37</v>
      </c>
      <c r="X768" s="89"/>
      <c r="Y768" s="103">
        <f t="shared" si="65"/>
        <v>0</v>
      </c>
      <c r="Z768" s="105">
        <v>12</v>
      </c>
      <c r="AA768" s="90">
        <f>'LEDGER LOAD INPUT'!E823</f>
        <v>0</v>
      </c>
      <c r="AB768" s="108">
        <f t="shared" si="62"/>
        <v>0</v>
      </c>
      <c r="AC768" s="112">
        <f t="shared" si="63"/>
        <v>0</v>
      </c>
    </row>
    <row r="769" spans="1:29">
      <c r="A769" s="89" t="s">
        <v>32</v>
      </c>
      <c r="B769" s="89" t="s">
        <v>32</v>
      </c>
      <c r="C769" s="89" t="s">
        <v>33</v>
      </c>
      <c r="D769" s="89" t="s">
        <v>33</v>
      </c>
      <c r="E769" s="89">
        <v>190000</v>
      </c>
      <c r="F769" s="89"/>
      <c r="G769" s="103" t="e">
        <f t="shared" si="66"/>
        <v>#N/A</v>
      </c>
      <c r="H769" s="89"/>
      <c r="I769" s="89"/>
      <c r="J769" s="89">
        <v>8000</v>
      </c>
      <c r="K769" s="103"/>
      <c r="L769" s="89"/>
      <c r="M769" s="89"/>
      <c r="N769" s="89"/>
      <c r="O769" s="89"/>
      <c r="P769" s="89"/>
      <c r="Q769" s="89"/>
      <c r="R769" s="89"/>
      <c r="S769" s="89"/>
      <c r="T769" s="103" t="e">
        <f t="shared" si="64"/>
        <v>#N/A</v>
      </c>
      <c r="U769" s="89"/>
      <c r="V769" s="103"/>
      <c r="W769" s="89" t="s">
        <v>37</v>
      </c>
      <c r="X769" s="89"/>
      <c r="Y769" s="103">
        <f t="shared" si="65"/>
        <v>0</v>
      </c>
      <c r="Z769" s="105">
        <v>12</v>
      </c>
      <c r="AA769" s="90">
        <f>'LEDGER LOAD INPUT'!E824</f>
        <v>0</v>
      </c>
      <c r="AB769" s="108">
        <f t="shared" si="62"/>
        <v>0</v>
      </c>
      <c r="AC769" s="112">
        <f t="shared" si="63"/>
        <v>0</v>
      </c>
    </row>
    <row r="770" spans="1:29">
      <c r="A770" s="89" t="s">
        <v>32</v>
      </c>
      <c r="B770" s="89" t="s">
        <v>32</v>
      </c>
      <c r="C770" s="89" t="s">
        <v>33</v>
      </c>
      <c r="D770" s="89" t="s">
        <v>33</v>
      </c>
      <c r="E770" s="89">
        <v>200000</v>
      </c>
      <c r="F770" s="89"/>
      <c r="G770" s="103" t="e">
        <f t="shared" si="66"/>
        <v>#N/A</v>
      </c>
      <c r="H770" s="89"/>
      <c r="I770" s="89"/>
      <c r="J770" s="89">
        <v>8000</v>
      </c>
      <c r="K770" s="103"/>
      <c r="L770" s="89"/>
      <c r="M770" s="89"/>
      <c r="N770" s="89"/>
      <c r="O770" s="89"/>
      <c r="P770" s="89"/>
      <c r="Q770" s="89"/>
      <c r="R770" s="89"/>
      <c r="S770" s="89"/>
      <c r="T770" s="103" t="e">
        <f t="shared" si="64"/>
        <v>#N/A</v>
      </c>
      <c r="U770" s="89"/>
      <c r="V770" s="103"/>
      <c r="W770" s="89" t="s">
        <v>37</v>
      </c>
      <c r="X770" s="89"/>
      <c r="Y770" s="103">
        <f t="shared" si="65"/>
        <v>0</v>
      </c>
      <c r="Z770" s="105">
        <v>12</v>
      </c>
      <c r="AA770" s="90">
        <f>('LEDGER LOAD INPUT'!E826)*-1</f>
        <v>0</v>
      </c>
      <c r="AB770" s="108">
        <f t="shared" si="62"/>
        <v>0</v>
      </c>
      <c r="AC770" s="112">
        <f t="shared" si="63"/>
        <v>0</v>
      </c>
    </row>
    <row r="771" spans="1:29">
      <c r="A771" s="89" t="s">
        <v>32</v>
      </c>
      <c r="B771" s="89" t="s">
        <v>32</v>
      </c>
      <c r="C771" s="89" t="s">
        <v>33</v>
      </c>
      <c r="D771" s="89" t="s">
        <v>33</v>
      </c>
      <c r="E771" s="89">
        <v>210000</v>
      </c>
      <c r="F771" s="89"/>
      <c r="G771" s="103" t="e">
        <f t="shared" si="66"/>
        <v>#N/A</v>
      </c>
      <c r="H771" s="89"/>
      <c r="I771" s="89"/>
      <c r="J771" s="89">
        <v>8000</v>
      </c>
      <c r="K771" s="103"/>
      <c r="L771" s="89"/>
      <c r="M771" s="89"/>
      <c r="N771" s="89"/>
      <c r="O771" s="89"/>
      <c r="P771" s="89"/>
      <c r="Q771" s="89"/>
      <c r="R771" s="89"/>
      <c r="S771" s="89"/>
      <c r="T771" s="103" t="e">
        <f t="shared" si="64"/>
        <v>#N/A</v>
      </c>
      <c r="U771" s="89"/>
      <c r="V771" s="103"/>
      <c r="W771" s="89" t="s">
        <v>37</v>
      </c>
      <c r="X771" s="89"/>
      <c r="Y771" s="103">
        <f t="shared" si="65"/>
        <v>0</v>
      </c>
      <c r="Z771" s="105">
        <v>12</v>
      </c>
      <c r="AA771" s="90">
        <f>('LEDGER LOAD INPUT'!E827)*-1</f>
        <v>0</v>
      </c>
      <c r="AB771" s="108">
        <f t="shared" si="62"/>
        <v>0</v>
      </c>
      <c r="AC771" s="112">
        <f t="shared" si="63"/>
        <v>0</v>
      </c>
    </row>
    <row r="772" spans="1:29">
      <c r="A772" s="89" t="s">
        <v>32</v>
      </c>
      <c r="B772" s="89" t="s">
        <v>32</v>
      </c>
      <c r="C772" s="89" t="s">
        <v>33</v>
      </c>
      <c r="D772" s="89" t="s">
        <v>33</v>
      </c>
      <c r="E772" s="89">
        <v>220000</v>
      </c>
      <c r="F772" s="89"/>
      <c r="G772" s="103" t="e">
        <f t="shared" si="66"/>
        <v>#N/A</v>
      </c>
      <c r="H772" s="89"/>
      <c r="I772" s="89"/>
      <c r="J772" s="89">
        <v>8000</v>
      </c>
      <c r="K772" s="103"/>
      <c r="L772" s="89"/>
      <c r="M772" s="89"/>
      <c r="N772" s="89"/>
      <c r="O772" s="89"/>
      <c r="P772" s="89"/>
      <c r="Q772" s="89"/>
      <c r="R772" s="89"/>
      <c r="S772" s="89"/>
      <c r="T772" s="103" t="e">
        <f t="shared" si="64"/>
        <v>#N/A</v>
      </c>
      <c r="U772" s="89"/>
      <c r="V772" s="103"/>
      <c r="W772" s="89" t="s">
        <v>37</v>
      </c>
      <c r="X772" s="89"/>
      <c r="Y772" s="103">
        <f t="shared" si="65"/>
        <v>0</v>
      </c>
      <c r="Z772" s="105">
        <v>12</v>
      </c>
      <c r="AA772" s="90">
        <f>('LEDGER LOAD INPUT'!E828)*-1</f>
        <v>0</v>
      </c>
      <c r="AB772" s="108">
        <f t="shared" si="62"/>
        <v>0</v>
      </c>
      <c r="AC772" s="112">
        <f t="shared" si="63"/>
        <v>0</v>
      </c>
    </row>
    <row r="773" spans="1:29">
      <c r="A773" s="89" t="s">
        <v>32</v>
      </c>
      <c r="B773" s="89" t="s">
        <v>32</v>
      </c>
      <c r="C773" s="89" t="s">
        <v>33</v>
      </c>
      <c r="D773" s="89" t="s">
        <v>33</v>
      </c>
      <c r="E773" s="89">
        <v>230000</v>
      </c>
      <c r="F773" s="89"/>
      <c r="G773" s="103" t="e">
        <f t="shared" si="66"/>
        <v>#N/A</v>
      </c>
      <c r="H773" s="89"/>
      <c r="I773" s="89"/>
      <c r="J773" s="89">
        <v>8000</v>
      </c>
      <c r="K773" s="103"/>
      <c r="L773" s="89"/>
      <c r="M773" s="89"/>
      <c r="N773" s="89"/>
      <c r="O773" s="89"/>
      <c r="P773" s="89"/>
      <c r="Q773" s="89"/>
      <c r="R773" s="89"/>
      <c r="S773" s="89"/>
      <c r="T773" s="103" t="e">
        <f t="shared" si="64"/>
        <v>#N/A</v>
      </c>
      <c r="U773" s="89"/>
      <c r="V773" s="103"/>
      <c r="W773" s="89" t="s">
        <v>37</v>
      </c>
      <c r="X773" s="89"/>
      <c r="Y773" s="103">
        <f t="shared" si="65"/>
        <v>0</v>
      </c>
      <c r="Z773" s="105">
        <v>12</v>
      </c>
      <c r="AA773" s="90">
        <f>('LEDGER LOAD INPUT'!E829)*-1</f>
        <v>0</v>
      </c>
      <c r="AB773" s="108">
        <f t="shared" si="62"/>
        <v>0</v>
      </c>
      <c r="AC773" s="112">
        <f t="shared" si="63"/>
        <v>0</v>
      </c>
    </row>
    <row r="774" spans="1:29">
      <c r="A774" s="89" t="s">
        <v>32</v>
      </c>
      <c r="B774" s="89" t="s">
        <v>32</v>
      </c>
      <c r="C774" s="89" t="s">
        <v>33</v>
      </c>
      <c r="D774" s="89" t="s">
        <v>33</v>
      </c>
      <c r="E774" s="89">
        <v>250000</v>
      </c>
      <c r="F774" s="89"/>
      <c r="G774" s="103" t="e">
        <f t="shared" si="66"/>
        <v>#N/A</v>
      </c>
      <c r="H774" s="89"/>
      <c r="I774" s="89"/>
      <c r="J774" s="89">
        <v>8000</v>
      </c>
      <c r="K774" s="103"/>
      <c r="L774" s="89"/>
      <c r="M774" s="89"/>
      <c r="N774" s="89"/>
      <c r="O774" s="89"/>
      <c r="P774" s="89"/>
      <c r="Q774" s="89"/>
      <c r="R774" s="89"/>
      <c r="S774" s="89"/>
      <c r="T774" s="103" t="e">
        <f t="shared" si="64"/>
        <v>#N/A</v>
      </c>
      <c r="U774" s="89"/>
      <c r="V774" s="103"/>
      <c r="W774" s="89" t="s">
        <v>37</v>
      </c>
      <c r="X774" s="89"/>
      <c r="Y774" s="103">
        <f t="shared" si="65"/>
        <v>0</v>
      </c>
      <c r="Z774" s="105">
        <v>12</v>
      </c>
      <c r="AA774" s="90">
        <f>('LEDGER LOAD INPUT'!E831)*-1</f>
        <v>0</v>
      </c>
      <c r="AB774" s="108">
        <f t="shared" si="62"/>
        <v>0</v>
      </c>
      <c r="AC774" s="112">
        <f t="shared" si="63"/>
        <v>0</v>
      </c>
    </row>
    <row r="775" spans="1:29">
      <c r="A775" s="89" t="s">
        <v>32</v>
      </c>
      <c r="B775" s="89" t="s">
        <v>32</v>
      </c>
      <c r="C775" s="89" t="s">
        <v>33</v>
      </c>
      <c r="D775" s="89" t="s">
        <v>33</v>
      </c>
      <c r="E775" s="89">
        <v>260000</v>
      </c>
      <c r="F775" s="89"/>
      <c r="G775" s="103" t="e">
        <f t="shared" si="66"/>
        <v>#N/A</v>
      </c>
      <c r="H775" s="89"/>
      <c r="I775" s="89"/>
      <c r="J775" s="89">
        <v>8000</v>
      </c>
      <c r="K775" s="103"/>
      <c r="L775" s="89"/>
      <c r="M775" s="89"/>
      <c r="N775" s="89"/>
      <c r="O775" s="89"/>
      <c r="P775" s="89"/>
      <c r="Q775" s="89"/>
      <c r="R775" s="89"/>
      <c r="S775" s="89"/>
      <c r="T775" s="103" t="e">
        <f t="shared" si="64"/>
        <v>#N/A</v>
      </c>
      <c r="U775" s="89"/>
      <c r="V775" s="103"/>
      <c r="W775" s="89" t="s">
        <v>37</v>
      </c>
      <c r="X775" s="89"/>
      <c r="Y775" s="103">
        <f t="shared" si="65"/>
        <v>0</v>
      </c>
      <c r="Z775" s="105">
        <v>12</v>
      </c>
      <c r="AA775" s="90">
        <f>('LEDGER LOAD INPUT'!E832)*-1</f>
        <v>0</v>
      </c>
      <c r="AB775" s="108">
        <f t="shared" si="62"/>
        <v>0</v>
      </c>
      <c r="AC775" s="112">
        <f t="shared" si="63"/>
        <v>0</v>
      </c>
    </row>
    <row r="776" spans="1:29">
      <c r="A776" s="89" t="s">
        <v>32</v>
      </c>
      <c r="B776" s="89" t="s">
        <v>32</v>
      </c>
      <c r="C776" s="89" t="s">
        <v>33</v>
      </c>
      <c r="D776" s="89" t="s">
        <v>33</v>
      </c>
      <c r="E776" s="89">
        <v>270000</v>
      </c>
      <c r="F776" s="89"/>
      <c r="G776" s="103" t="e">
        <f t="shared" si="66"/>
        <v>#N/A</v>
      </c>
      <c r="H776" s="89"/>
      <c r="I776" s="89"/>
      <c r="J776" s="89">
        <v>8000</v>
      </c>
      <c r="K776" s="103"/>
      <c r="L776" s="89"/>
      <c r="M776" s="89"/>
      <c r="N776" s="89"/>
      <c r="O776" s="89"/>
      <c r="P776" s="89"/>
      <c r="Q776" s="89"/>
      <c r="R776" s="89"/>
      <c r="S776" s="89"/>
      <c r="T776" s="103" t="e">
        <f t="shared" si="64"/>
        <v>#N/A</v>
      </c>
      <c r="U776" s="89"/>
      <c r="V776" s="103"/>
      <c r="W776" s="89" t="s">
        <v>37</v>
      </c>
      <c r="X776" s="89"/>
      <c r="Y776" s="103">
        <f t="shared" si="65"/>
        <v>0</v>
      </c>
      <c r="Z776" s="105">
        <v>12</v>
      </c>
      <c r="AA776" s="90">
        <f>('LEDGER LOAD INPUT'!E833)*-1</f>
        <v>0</v>
      </c>
      <c r="AB776" s="108">
        <f t="shared" ref="AB776:AB839" si="69">AA776</f>
        <v>0</v>
      </c>
      <c r="AC776" s="112">
        <f t="shared" ref="AC776:AC839" si="70">AA776</f>
        <v>0</v>
      </c>
    </row>
    <row r="777" spans="1:29">
      <c r="A777" s="89" t="s">
        <v>32</v>
      </c>
      <c r="B777" s="89" t="s">
        <v>32</v>
      </c>
      <c r="C777" s="89" t="s">
        <v>33</v>
      </c>
      <c r="D777" s="89" t="s">
        <v>33</v>
      </c>
      <c r="E777" s="89">
        <v>280000</v>
      </c>
      <c r="F777" s="89"/>
      <c r="G777" s="103" t="e">
        <f t="shared" si="66"/>
        <v>#N/A</v>
      </c>
      <c r="H777" s="89"/>
      <c r="I777" s="89"/>
      <c r="J777" s="89">
        <v>8000</v>
      </c>
      <c r="K777" s="103"/>
      <c r="L777" s="89"/>
      <c r="M777" s="89"/>
      <c r="N777" s="89"/>
      <c r="O777" s="89"/>
      <c r="P777" s="89"/>
      <c r="Q777" s="89"/>
      <c r="R777" s="89"/>
      <c r="S777" s="89"/>
      <c r="T777" s="103" t="e">
        <f t="shared" si="64"/>
        <v>#N/A</v>
      </c>
      <c r="U777" s="89"/>
      <c r="V777" s="103"/>
      <c r="W777" s="89" t="s">
        <v>37</v>
      </c>
      <c r="X777" s="89"/>
      <c r="Y777" s="103">
        <f t="shared" si="65"/>
        <v>0</v>
      </c>
      <c r="Z777" s="105">
        <v>12</v>
      </c>
      <c r="AA777" s="90">
        <f>('LEDGER LOAD INPUT'!E834)*-1</f>
        <v>0</v>
      </c>
      <c r="AB777" s="108">
        <f t="shared" si="69"/>
        <v>0</v>
      </c>
      <c r="AC777" s="112">
        <f t="shared" si="70"/>
        <v>0</v>
      </c>
    </row>
    <row r="778" spans="1:29">
      <c r="A778" s="89" t="s">
        <v>32</v>
      </c>
      <c r="B778" s="89" t="s">
        <v>32</v>
      </c>
      <c r="C778" s="89" t="s">
        <v>33</v>
      </c>
      <c r="D778" s="89" t="s">
        <v>33</v>
      </c>
      <c r="E778" s="89">
        <v>311000</v>
      </c>
      <c r="F778" s="89"/>
      <c r="G778" s="103" t="e">
        <f t="shared" si="66"/>
        <v>#N/A</v>
      </c>
      <c r="H778" s="89"/>
      <c r="I778" s="89"/>
      <c r="J778" s="89">
        <v>8000</v>
      </c>
      <c r="K778" s="103"/>
      <c r="L778" s="89"/>
      <c r="M778" s="89"/>
      <c r="N778" s="89"/>
      <c r="O778" s="89"/>
      <c r="P778" s="89"/>
      <c r="Q778" s="89"/>
      <c r="R778" s="89"/>
      <c r="S778" s="89"/>
      <c r="T778" s="103" t="e">
        <f t="shared" si="64"/>
        <v>#N/A</v>
      </c>
      <c r="U778" s="89"/>
      <c r="V778" s="103"/>
      <c r="W778" s="89" t="s">
        <v>37</v>
      </c>
      <c r="X778" s="89"/>
      <c r="Y778" s="103">
        <f t="shared" si="65"/>
        <v>0</v>
      </c>
      <c r="Z778" s="105">
        <v>12</v>
      </c>
      <c r="AA778" s="90">
        <f>('LEDGER LOAD INPUT'!E836)*-1</f>
        <v>0</v>
      </c>
      <c r="AB778" s="108">
        <f t="shared" si="69"/>
        <v>0</v>
      </c>
      <c r="AC778" s="112">
        <f t="shared" si="70"/>
        <v>0</v>
      </c>
    </row>
    <row r="779" spans="1:29">
      <c r="A779" s="89" t="s">
        <v>32</v>
      </c>
      <c r="B779" s="89" t="s">
        <v>32</v>
      </c>
      <c r="C779" s="89" t="s">
        <v>33</v>
      </c>
      <c r="D779" s="89" t="s">
        <v>33</v>
      </c>
      <c r="E779" s="89">
        <v>312000</v>
      </c>
      <c r="F779" s="89"/>
      <c r="G779" s="103" t="e">
        <f t="shared" si="66"/>
        <v>#N/A</v>
      </c>
      <c r="H779" s="89"/>
      <c r="I779" s="89"/>
      <c r="J779" s="89">
        <v>8000</v>
      </c>
      <c r="K779" s="103"/>
      <c r="L779" s="89"/>
      <c r="M779" s="89"/>
      <c r="N779" s="89"/>
      <c r="O779" s="89"/>
      <c r="P779" s="89"/>
      <c r="Q779" s="89"/>
      <c r="R779" s="89"/>
      <c r="S779" s="89"/>
      <c r="T779" s="103" t="e">
        <f t="shared" si="64"/>
        <v>#N/A</v>
      </c>
      <c r="U779" s="89"/>
      <c r="V779" s="103"/>
      <c r="W779" s="89" t="s">
        <v>37</v>
      </c>
      <c r="X779" s="89"/>
      <c r="Y779" s="103">
        <f t="shared" si="65"/>
        <v>0</v>
      </c>
      <c r="Z779" s="105">
        <v>12</v>
      </c>
      <c r="AA779" s="90">
        <f>('LEDGER LOAD INPUT'!E837)*-1</f>
        <v>0</v>
      </c>
      <c r="AB779" s="108">
        <f t="shared" si="69"/>
        <v>0</v>
      </c>
      <c r="AC779" s="112">
        <f t="shared" si="70"/>
        <v>0</v>
      </c>
    </row>
    <row r="780" spans="1:29">
      <c r="A780" s="89" t="s">
        <v>32</v>
      </c>
      <c r="B780" s="89" t="s">
        <v>32</v>
      </c>
      <c r="C780" s="89" t="s">
        <v>33</v>
      </c>
      <c r="D780" s="89" t="s">
        <v>33</v>
      </c>
      <c r="E780" s="89">
        <v>313000</v>
      </c>
      <c r="F780" s="89"/>
      <c r="G780" s="103" t="e">
        <f t="shared" si="66"/>
        <v>#N/A</v>
      </c>
      <c r="H780" s="89"/>
      <c r="I780" s="89"/>
      <c r="J780" s="89">
        <v>8000</v>
      </c>
      <c r="K780" s="103"/>
      <c r="L780" s="89"/>
      <c r="M780" s="89"/>
      <c r="N780" s="89"/>
      <c r="O780" s="89"/>
      <c r="P780" s="89"/>
      <c r="Q780" s="89"/>
      <c r="R780" s="89"/>
      <c r="S780" s="89"/>
      <c r="T780" s="103" t="e">
        <f t="shared" si="64"/>
        <v>#N/A</v>
      </c>
      <c r="U780" s="89"/>
      <c r="V780" s="103"/>
      <c r="W780" s="89" t="s">
        <v>37</v>
      </c>
      <c r="X780" s="89"/>
      <c r="Y780" s="103">
        <f t="shared" si="65"/>
        <v>0</v>
      </c>
      <c r="Z780" s="105">
        <v>12</v>
      </c>
      <c r="AA780" s="90">
        <f>('LEDGER LOAD INPUT'!E838)*-1</f>
        <v>0</v>
      </c>
      <c r="AB780" s="108">
        <f t="shared" si="69"/>
        <v>0</v>
      </c>
      <c r="AC780" s="112">
        <f t="shared" si="70"/>
        <v>0</v>
      </c>
    </row>
    <row r="781" spans="1:29">
      <c r="A781" s="89" t="s">
        <v>32</v>
      </c>
      <c r="B781" s="89" t="s">
        <v>32</v>
      </c>
      <c r="C781" s="89" t="s">
        <v>33</v>
      </c>
      <c r="D781" s="89" t="s">
        <v>33</v>
      </c>
      <c r="E781" s="89">
        <v>314000</v>
      </c>
      <c r="F781" s="89"/>
      <c r="G781" s="103" t="e">
        <f t="shared" si="66"/>
        <v>#N/A</v>
      </c>
      <c r="H781" s="89"/>
      <c r="I781" s="89"/>
      <c r="J781" s="89">
        <v>8000</v>
      </c>
      <c r="K781" s="103"/>
      <c r="L781" s="89"/>
      <c r="M781" s="89"/>
      <c r="N781" s="89"/>
      <c r="O781" s="89"/>
      <c r="P781" s="89"/>
      <c r="Q781" s="89"/>
      <c r="R781" s="89"/>
      <c r="S781" s="89"/>
      <c r="T781" s="103" t="e">
        <f t="shared" si="64"/>
        <v>#N/A</v>
      </c>
      <c r="U781" s="89"/>
      <c r="V781" s="103"/>
      <c r="W781" s="89" t="s">
        <v>37</v>
      </c>
      <c r="X781" s="89"/>
      <c r="Y781" s="103">
        <f t="shared" si="65"/>
        <v>0</v>
      </c>
      <c r="Z781" s="105">
        <v>12</v>
      </c>
      <c r="AA781" s="90">
        <f>('LEDGER LOAD INPUT'!E839)*-1</f>
        <v>0</v>
      </c>
      <c r="AB781" s="108">
        <f t="shared" si="69"/>
        <v>0</v>
      </c>
      <c r="AC781" s="112">
        <f t="shared" si="70"/>
        <v>0</v>
      </c>
    </row>
    <row r="782" spans="1:29">
      <c r="A782" s="89" t="s">
        <v>32</v>
      </c>
      <c r="B782" s="89" t="s">
        <v>32</v>
      </c>
      <c r="C782" s="89" t="s">
        <v>33</v>
      </c>
      <c r="D782" s="89" t="s">
        <v>33</v>
      </c>
      <c r="E782" s="89">
        <v>315000</v>
      </c>
      <c r="F782" s="89"/>
      <c r="G782" s="103" t="e">
        <f t="shared" si="66"/>
        <v>#N/A</v>
      </c>
      <c r="H782" s="89"/>
      <c r="I782" s="89"/>
      <c r="J782" s="89">
        <v>8000</v>
      </c>
      <c r="K782" s="103"/>
      <c r="L782" s="89"/>
      <c r="M782" s="89"/>
      <c r="N782" s="89"/>
      <c r="O782" s="89"/>
      <c r="P782" s="89"/>
      <c r="Q782" s="89"/>
      <c r="R782" s="89"/>
      <c r="S782" s="89"/>
      <c r="T782" s="103" t="e">
        <f t="shared" si="64"/>
        <v>#N/A</v>
      </c>
      <c r="U782" s="89"/>
      <c r="V782" s="103"/>
      <c r="W782" s="89" t="s">
        <v>37</v>
      </c>
      <c r="X782" s="89"/>
      <c r="Y782" s="103">
        <f t="shared" si="65"/>
        <v>0</v>
      </c>
      <c r="Z782" s="105">
        <v>12</v>
      </c>
      <c r="AA782" s="90">
        <f>('LEDGER LOAD INPUT'!E840)*-1</f>
        <v>0</v>
      </c>
      <c r="AB782" s="108">
        <f t="shared" si="69"/>
        <v>0</v>
      </c>
      <c r="AC782" s="112">
        <f t="shared" si="70"/>
        <v>0</v>
      </c>
    </row>
    <row r="783" spans="1:29">
      <c r="A783" s="89" t="s">
        <v>32</v>
      </c>
      <c r="B783" s="89" t="s">
        <v>32</v>
      </c>
      <c r="C783" s="89" t="s">
        <v>33</v>
      </c>
      <c r="D783" s="89" t="s">
        <v>33</v>
      </c>
      <c r="E783" s="89">
        <v>316000</v>
      </c>
      <c r="F783" s="89"/>
      <c r="G783" s="103" t="e">
        <f t="shared" si="66"/>
        <v>#N/A</v>
      </c>
      <c r="H783" s="89"/>
      <c r="I783" s="89"/>
      <c r="J783" s="89">
        <v>8000</v>
      </c>
      <c r="K783" s="103"/>
      <c r="L783" s="89"/>
      <c r="M783" s="89"/>
      <c r="N783" s="89"/>
      <c r="O783" s="89"/>
      <c r="P783" s="89"/>
      <c r="Q783" s="89"/>
      <c r="R783" s="89"/>
      <c r="S783" s="89"/>
      <c r="T783" s="103" t="e">
        <f t="shared" si="64"/>
        <v>#N/A</v>
      </c>
      <c r="U783" s="89"/>
      <c r="V783" s="103"/>
      <c r="W783" s="89" t="s">
        <v>37</v>
      </c>
      <c r="X783" s="89"/>
      <c r="Y783" s="103">
        <f t="shared" si="65"/>
        <v>0</v>
      </c>
      <c r="Z783" s="105">
        <v>12</v>
      </c>
      <c r="AA783" s="90">
        <f>('LEDGER LOAD INPUT'!E841)*-1</f>
        <v>0</v>
      </c>
      <c r="AB783" s="108">
        <f t="shared" si="69"/>
        <v>0</v>
      </c>
      <c r="AC783" s="112">
        <f t="shared" si="70"/>
        <v>0</v>
      </c>
    </row>
    <row r="784" spans="1:29">
      <c r="A784" s="89" t="s">
        <v>32</v>
      </c>
      <c r="B784" s="89" t="s">
        <v>32</v>
      </c>
      <c r="C784" s="89" t="s">
        <v>33</v>
      </c>
      <c r="D784" s="89" t="s">
        <v>33</v>
      </c>
      <c r="E784" s="89">
        <v>321000</v>
      </c>
      <c r="F784" s="89"/>
      <c r="G784" s="103" t="e">
        <f t="shared" si="66"/>
        <v>#N/A</v>
      </c>
      <c r="H784" s="89"/>
      <c r="I784" s="89"/>
      <c r="J784" s="89">
        <v>8000</v>
      </c>
      <c r="K784" s="103"/>
      <c r="L784" s="89"/>
      <c r="M784" s="89"/>
      <c r="N784" s="89"/>
      <c r="O784" s="89"/>
      <c r="P784" s="89"/>
      <c r="Q784" s="89"/>
      <c r="R784" s="89"/>
      <c r="S784" s="89"/>
      <c r="T784" s="103" t="e">
        <f t="shared" si="64"/>
        <v>#N/A</v>
      </c>
      <c r="U784" s="89"/>
      <c r="V784" s="103"/>
      <c r="W784" s="89" t="s">
        <v>37</v>
      </c>
      <c r="X784" s="89"/>
      <c r="Y784" s="103">
        <f t="shared" si="65"/>
        <v>0</v>
      </c>
      <c r="Z784" s="105">
        <v>12</v>
      </c>
      <c r="AA784" s="90">
        <f>('LEDGER LOAD INPUT'!E842)*-1</f>
        <v>0</v>
      </c>
      <c r="AB784" s="108">
        <f t="shared" si="69"/>
        <v>0</v>
      </c>
      <c r="AC784" s="112">
        <f t="shared" si="70"/>
        <v>0</v>
      </c>
    </row>
    <row r="785" spans="1:29">
      <c r="A785" s="89" t="s">
        <v>32</v>
      </c>
      <c r="B785" s="89" t="s">
        <v>32</v>
      </c>
      <c r="C785" s="89" t="s">
        <v>33</v>
      </c>
      <c r="D785" s="89" t="s">
        <v>33</v>
      </c>
      <c r="E785" s="89">
        <v>322000</v>
      </c>
      <c r="F785" s="89"/>
      <c r="G785" s="103" t="e">
        <f t="shared" si="66"/>
        <v>#N/A</v>
      </c>
      <c r="H785" s="89"/>
      <c r="I785" s="89"/>
      <c r="J785" s="89">
        <v>8000</v>
      </c>
      <c r="K785" s="103"/>
      <c r="L785" s="89"/>
      <c r="M785" s="89"/>
      <c r="N785" s="89"/>
      <c r="O785" s="89"/>
      <c r="P785" s="89"/>
      <c r="Q785" s="89"/>
      <c r="R785" s="89"/>
      <c r="S785" s="89"/>
      <c r="T785" s="103" t="e">
        <f t="shared" si="64"/>
        <v>#N/A</v>
      </c>
      <c r="U785" s="89"/>
      <c r="V785" s="103"/>
      <c r="W785" s="89" t="s">
        <v>37</v>
      </c>
      <c r="X785" s="89"/>
      <c r="Y785" s="103">
        <f t="shared" si="65"/>
        <v>0</v>
      </c>
      <c r="Z785" s="105">
        <v>12</v>
      </c>
      <c r="AA785" s="90">
        <f>('LEDGER LOAD INPUT'!E843)*-1</f>
        <v>0</v>
      </c>
      <c r="AB785" s="108">
        <f t="shared" si="69"/>
        <v>0</v>
      </c>
      <c r="AC785" s="112">
        <f t="shared" si="70"/>
        <v>0</v>
      </c>
    </row>
    <row r="786" spans="1:29">
      <c r="A786" s="89" t="s">
        <v>32</v>
      </c>
      <c r="B786" s="89" t="s">
        <v>32</v>
      </c>
      <c r="C786" s="89" t="s">
        <v>33</v>
      </c>
      <c r="D786" s="89" t="s">
        <v>33</v>
      </c>
      <c r="E786" s="89">
        <v>323000</v>
      </c>
      <c r="F786" s="89"/>
      <c r="G786" s="103" t="e">
        <f t="shared" si="66"/>
        <v>#N/A</v>
      </c>
      <c r="H786" s="89"/>
      <c r="I786" s="89"/>
      <c r="J786" s="89">
        <v>8000</v>
      </c>
      <c r="K786" s="103"/>
      <c r="L786" s="89"/>
      <c r="M786" s="89"/>
      <c r="N786" s="89"/>
      <c r="O786" s="89"/>
      <c r="P786" s="89"/>
      <c r="Q786" s="89"/>
      <c r="R786" s="89"/>
      <c r="S786" s="89"/>
      <c r="T786" s="103" t="e">
        <f t="shared" si="64"/>
        <v>#N/A</v>
      </c>
      <c r="U786" s="89"/>
      <c r="V786" s="103"/>
      <c r="W786" s="89" t="s">
        <v>37</v>
      </c>
      <c r="X786" s="89"/>
      <c r="Y786" s="103">
        <f t="shared" si="65"/>
        <v>0</v>
      </c>
      <c r="Z786" s="105">
        <v>12</v>
      </c>
      <c r="AA786" s="90">
        <f>('LEDGER LOAD INPUT'!E844)*-1</f>
        <v>0</v>
      </c>
      <c r="AB786" s="108">
        <f t="shared" si="69"/>
        <v>0</v>
      </c>
      <c r="AC786" s="112">
        <f t="shared" si="70"/>
        <v>0</v>
      </c>
    </row>
    <row r="787" spans="1:29">
      <c r="A787" s="89" t="s">
        <v>32</v>
      </c>
      <c r="B787" s="89" t="s">
        <v>32</v>
      </c>
      <c r="C787" s="89" t="s">
        <v>33</v>
      </c>
      <c r="D787" s="89" t="s">
        <v>33</v>
      </c>
      <c r="E787" s="89">
        <v>331000</v>
      </c>
      <c r="F787" s="89"/>
      <c r="G787" s="103" t="e">
        <f t="shared" si="66"/>
        <v>#N/A</v>
      </c>
      <c r="H787" s="89"/>
      <c r="I787" s="89"/>
      <c r="J787" s="89">
        <v>8000</v>
      </c>
      <c r="K787" s="103"/>
      <c r="L787" s="89"/>
      <c r="M787" s="89"/>
      <c r="N787" s="89"/>
      <c r="O787" s="89"/>
      <c r="P787" s="89"/>
      <c r="Q787" s="89"/>
      <c r="R787" s="89"/>
      <c r="S787" s="89"/>
      <c r="T787" s="103" t="e">
        <f t="shared" si="64"/>
        <v>#N/A</v>
      </c>
      <c r="U787" s="89"/>
      <c r="V787" s="103"/>
      <c r="W787" s="89" t="s">
        <v>37</v>
      </c>
      <c r="X787" s="89"/>
      <c r="Y787" s="103">
        <f t="shared" si="65"/>
        <v>0</v>
      </c>
      <c r="Z787" s="105">
        <v>12</v>
      </c>
      <c r="AA787" s="90">
        <f>('LEDGER LOAD INPUT'!E845)*-1</f>
        <v>0</v>
      </c>
      <c r="AB787" s="108">
        <f t="shared" si="69"/>
        <v>0</v>
      </c>
      <c r="AC787" s="112">
        <f t="shared" si="70"/>
        <v>0</v>
      </c>
    </row>
    <row r="788" spans="1:29">
      <c r="A788" s="89" t="s">
        <v>32</v>
      </c>
      <c r="B788" s="89" t="s">
        <v>32</v>
      </c>
      <c r="C788" s="89" t="s">
        <v>33</v>
      </c>
      <c r="D788" s="89" t="s">
        <v>33</v>
      </c>
      <c r="E788" s="89">
        <v>332000</v>
      </c>
      <c r="F788" s="89"/>
      <c r="G788" s="103" t="e">
        <f t="shared" si="66"/>
        <v>#N/A</v>
      </c>
      <c r="H788" s="89"/>
      <c r="I788" s="89"/>
      <c r="J788" s="89">
        <v>8000</v>
      </c>
      <c r="K788" s="103"/>
      <c r="L788" s="89"/>
      <c r="M788" s="89"/>
      <c r="N788" s="89"/>
      <c r="O788" s="89"/>
      <c r="P788" s="89"/>
      <c r="Q788" s="89"/>
      <c r="R788" s="89"/>
      <c r="S788" s="89"/>
      <c r="T788" s="103" t="e">
        <f t="shared" si="64"/>
        <v>#N/A</v>
      </c>
      <c r="U788" s="89"/>
      <c r="V788" s="103"/>
      <c r="W788" s="89" t="s">
        <v>37</v>
      </c>
      <c r="X788" s="89"/>
      <c r="Y788" s="103">
        <f t="shared" si="65"/>
        <v>0</v>
      </c>
      <c r="Z788" s="105">
        <v>12</v>
      </c>
      <c r="AA788" s="90">
        <f>('LEDGER LOAD INPUT'!E846)*-1</f>
        <v>0</v>
      </c>
      <c r="AB788" s="108">
        <f t="shared" si="69"/>
        <v>0</v>
      </c>
      <c r="AC788" s="112">
        <f t="shared" si="70"/>
        <v>0</v>
      </c>
    </row>
    <row r="789" spans="1:29">
      <c r="A789" s="89" t="s">
        <v>32</v>
      </c>
      <c r="B789" s="89" t="s">
        <v>32</v>
      </c>
      <c r="C789" s="89" t="s">
        <v>33</v>
      </c>
      <c r="D789" s="89" t="s">
        <v>33</v>
      </c>
      <c r="E789" s="89">
        <v>333000</v>
      </c>
      <c r="F789" s="89"/>
      <c r="G789" s="103" t="e">
        <f t="shared" si="66"/>
        <v>#N/A</v>
      </c>
      <c r="H789" s="89"/>
      <c r="I789" s="89"/>
      <c r="J789" s="89">
        <v>8000</v>
      </c>
      <c r="K789" s="103"/>
      <c r="L789" s="89"/>
      <c r="M789" s="89"/>
      <c r="N789" s="89"/>
      <c r="O789" s="89"/>
      <c r="P789" s="89"/>
      <c r="Q789" s="89"/>
      <c r="R789" s="89"/>
      <c r="S789" s="89"/>
      <c r="T789" s="103" t="e">
        <f t="shared" si="64"/>
        <v>#N/A</v>
      </c>
      <c r="U789" s="89"/>
      <c r="V789" s="103"/>
      <c r="W789" s="89" t="s">
        <v>37</v>
      </c>
      <c r="X789" s="89"/>
      <c r="Y789" s="103">
        <f t="shared" si="65"/>
        <v>0</v>
      </c>
      <c r="Z789" s="105">
        <v>12</v>
      </c>
      <c r="AA789" s="90">
        <f>('LEDGER LOAD INPUT'!E847)*-1</f>
        <v>0</v>
      </c>
      <c r="AB789" s="108">
        <f t="shared" si="69"/>
        <v>0</v>
      </c>
      <c r="AC789" s="112">
        <f t="shared" si="70"/>
        <v>0</v>
      </c>
    </row>
    <row r="790" spans="1:29">
      <c r="A790" s="89" t="s">
        <v>32</v>
      </c>
      <c r="B790" s="89" t="s">
        <v>32</v>
      </c>
      <c r="C790" s="89" t="s">
        <v>33</v>
      </c>
      <c r="D790" s="89" t="s">
        <v>33</v>
      </c>
      <c r="E790" s="89">
        <v>334000</v>
      </c>
      <c r="F790" s="89"/>
      <c r="G790" s="103" t="e">
        <f t="shared" si="66"/>
        <v>#N/A</v>
      </c>
      <c r="H790" s="89"/>
      <c r="I790" s="89"/>
      <c r="J790" s="89">
        <v>8000</v>
      </c>
      <c r="K790" s="103"/>
      <c r="L790" s="89"/>
      <c r="M790" s="89"/>
      <c r="N790" s="89"/>
      <c r="O790" s="89"/>
      <c r="P790" s="89"/>
      <c r="Q790" s="89"/>
      <c r="R790" s="89"/>
      <c r="S790" s="89"/>
      <c r="T790" s="103" t="e">
        <f t="shared" si="64"/>
        <v>#N/A</v>
      </c>
      <c r="U790" s="89"/>
      <c r="V790" s="103"/>
      <c r="W790" s="89" t="s">
        <v>37</v>
      </c>
      <c r="X790" s="89"/>
      <c r="Y790" s="103">
        <f t="shared" si="65"/>
        <v>0</v>
      </c>
      <c r="Z790" s="105">
        <v>12</v>
      </c>
      <c r="AA790" s="90">
        <f>('LEDGER LOAD INPUT'!E848)*-1</f>
        <v>0</v>
      </c>
      <c r="AB790" s="108">
        <f t="shared" si="69"/>
        <v>0</v>
      </c>
      <c r="AC790" s="112">
        <f t="shared" si="70"/>
        <v>0</v>
      </c>
    </row>
    <row r="791" spans="1:29">
      <c r="A791" s="89" t="s">
        <v>32</v>
      </c>
      <c r="B791" s="89" t="s">
        <v>32</v>
      </c>
      <c r="C791" s="89" t="s">
        <v>33</v>
      </c>
      <c r="D791" s="89" t="s">
        <v>33</v>
      </c>
      <c r="E791" s="89">
        <v>335000</v>
      </c>
      <c r="F791" s="89"/>
      <c r="G791" s="103" t="e">
        <f t="shared" si="66"/>
        <v>#N/A</v>
      </c>
      <c r="H791" s="89"/>
      <c r="I791" s="89"/>
      <c r="J791" s="89">
        <v>8000</v>
      </c>
      <c r="K791" s="103"/>
      <c r="L791" s="89"/>
      <c r="M791" s="89"/>
      <c r="N791" s="89"/>
      <c r="O791" s="89"/>
      <c r="P791" s="89"/>
      <c r="Q791" s="89"/>
      <c r="R791" s="89"/>
      <c r="S791" s="89"/>
      <c r="T791" s="103" t="e">
        <f t="shared" si="64"/>
        <v>#N/A</v>
      </c>
      <c r="U791" s="89"/>
      <c r="V791" s="103"/>
      <c r="W791" s="89" t="s">
        <v>37</v>
      </c>
      <c r="X791" s="89"/>
      <c r="Y791" s="103">
        <f t="shared" si="65"/>
        <v>0</v>
      </c>
      <c r="Z791" s="105">
        <v>12</v>
      </c>
      <c r="AA791" s="90">
        <f>('LEDGER LOAD INPUT'!E849)*-1</f>
        <v>0</v>
      </c>
      <c r="AB791" s="108">
        <f t="shared" si="69"/>
        <v>0</v>
      </c>
      <c r="AC791" s="112">
        <f t="shared" si="70"/>
        <v>0</v>
      </c>
    </row>
    <row r="792" spans="1:29">
      <c r="A792" s="89" t="s">
        <v>32</v>
      </c>
      <c r="B792" s="89" t="s">
        <v>32</v>
      </c>
      <c r="C792" s="89" t="s">
        <v>33</v>
      </c>
      <c r="D792" s="89" t="s">
        <v>33</v>
      </c>
      <c r="E792" s="89">
        <v>336000</v>
      </c>
      <c r="F792" s="89"/>
      <c r="G792" s="103" t="e">
        <f t="shared" si="66"/>
        <v>#N/A</v>
      </c>
      <c r="H792" s="89"/>
      <c r="I792" s="89"/>
      <c r="J792" s="89">
        <v>8000</v>
      </c>
      <c r="K792" s="103"/>
      <c r="L792" s="89"/>
      <c r="M792" s="89"/>
      <c r="N792" s="89"/>
      <c r="O792" s="89"/>
      <c r="P792" s="89"/>
      <c r="Q792" s="89"/>
      <c r="R792" s="89"/>
      <c r="S792" s="89"/>
      <c r="T792" s="103" t="e">
        <f t="shared" si="64"/>
        <v>#N/A</v>
      </c>
      <c r="U792" s="89"/>
      <c r="V792" s="103"/>
      <c r="W792" s="89" t="s">
        <v>37</v>
      </c>
      <c r="X792" s="89"/>
      <c r="Y792" s="103">
        <f t="shared" si="65"/>
        <v>0</v>
      </c>
      <c r="Z792" s="105">
        <v>12</v>
      </c>
      <c r="AA792" s="90">
        <f>('LEDGER LOAD INPUT'!E850)*-1</f>
        <v>0</v>
      </c>
      <c r="AB792" s="108">
        <f t="shared" si="69"/>
        <v>0</v>
      </c>
      <c r="AC792" s="112">
        <f t="shared" si="70"/>
        <v>0</v>
      </c>
    </row>
    <row r="793" spans="1:29">
      <c r="A793" s="89" t="s">
        <v>32</v>
      </c>
      <c r="B793" s="89" t="s">
        <v>32</v>
      </c>
      <c r="C793" s="89" t="s">
        <v>33</v>
      </c>
      <c r="D793" s="89" t="s">
        <v>33</v>
      </c>
      <c r="E793" s="89">
        <v>337000</v>
      </c>
      <c r="F793" s="89"/>
      <c r="G793" s="103" t="e">
        <f t="shared" si="66"/>
        <v>#N/A</v>
      </c>
      <c r="H793" s="89"/>
      <c r="I793" s="89"/>
      <c r="J793" s="89">
        <v>8000</v>
      </c>
      <c r="K793" s="103"/>
      <c r="L793" s="89"/>
      <c r="M793" s="89"/>
      <c r="N793" s="89"/>
      <c r="O793" s="89"/>
      <c r="P793" s="89"/>
      <c r="Q793" s="89"/>
      <c r="R793" s="89"/>
      <c r="S793" s="89"/>
      <c r="T793" s="103" t="e">
        <f t="shared" si="64"/>
        <v>#N/A</v>
      </c>
      <c r="U793" s="89"/>
      <c r="V793" s="103"/>
      <c r="W793" s="89" t="s">
        <v>37</v>
      </c>
      <c r="X793" s="89"/>
      <c r="Y793" s="103">
        <f t="shared" si="65"/>
        <v>0</v>
      </c>
      <c r="Z793" s="105">
        <v>12</v>
      </c>
      <c r="AA793" s="90">
        <f>('LEDGER LOAD INPUT'!E851)*-1</f>
        <v>0</v>
      </c>
      <c r="AB793" s="108">
        <f t="shared" si="69"/>
        <v>0</v>
      </c>
      <c r="AC793" s="112">
        <f t="shared" si="70"/>
        <v>0</v>
      </c>
    </row>
    <row r="794" spans="1:29">
      <c r="A794" s="89" t="s">
        <v>32</v>
      </c>
      <c r="B794" s="89" t="s">
        <v>32</v>
      </c>
      <c r="C794" s="89" t="s">
        <v>33</v>
      </c>
      <c r="D794" s="89" t="s">
        <v>33</v>
      </c>
      <c r="E794" s="89">
        <v>338000</v>
      </c>
      <c r="F794" s="89"/>
      <c r="G794" s="103" t="e">
        <f t="shared" si="66"/>
        <v>#N/A</v>
      </c>
      <c r="H794" s="89"/>
      <c r="I794" s="89"/>
      <c r="J794" s="89">
        <v>8000</v>
      </c>
      <c r="K794" s="103"/>
      <c r="L794" s="89"/>
      <c r="M794" s="89"/>
      <c r="N794" s="89"/>
      <c r="O794" s="89"/>
      <c r="P794" s="89"/>
      <c r="Q794" s="89"/>
      <c r="R794" s="89"/>
      <c r="S794" s="89"/>
      <c r="T794" s="103" t="e">
        <f t="shared" si="64"/>
        <v>#N/A</v>
      </c>
      <c r="U794" s="89"/>
      <c r="V794" s="103"/>
      <c r="W794" s="89" t="s">
        <v>37</v>
      </c>
      <c r="X794" s="89"/>
      <c r="Y794" s="103">
        <f t="shared" si="65"/>
        <v>0</v>
      </c>
      <c r="Z794" s="105">
        <v>12</v>
      </c>
      <c r="AA794" s="90">
        <f>('LEDGER LOAD INPUT'!E852)*-1</f>
        <v>0</v>
      </c>
      <c r="AB794" s="108">
        <f t="shared" si="69"/>
        <v>0</v>
      </c>
      <c r="AC794" s="112">
        <f t="shared" si="70"/>
        <v>0</v>
      </c>
    </row>
    <row r="795" spans="1:29">
      <c r="A795" s="89" t="s">
        <v>32</v>
      </c>
      <c r="B795" s="89" t="s">
        <v>32</v>
      </c>
      <c r="C795" s="89" t="s">
        <v>33</v>
      </c>
      <c r="D795" s="89" t="s">
        <v>33</v>
      </c>
      <c r="E795" s="89">
        <v>339000</v>
      </c>
      <c r="F795" s="89"/>
      <c r="G795" s="103" t="e">
        <f t="shared" si="66"/>
        <v>#N/A</v>
      </c>
      <c r="H795" s="89"/>
      <c r="I795" s="89"/>
      <c r="J795" s="89">
        <v>8000</v>
      </c>
      <c r="K795" s="103"/>
      <c r="L795" s="89"/>
      <c r="M795" s="89"/>
      <c r="N795" s="89"/>
      <c r="O795" s="89"/>
      <c r="P795" s="89"/>
      <c r="Q795" s="89"/>
      <c r="R795" s="89"/>
      <c r="S795" s="89"/>
      <c r="T795" s="103" t="e">
        <f t="shared" si="64"/>
        <v>#N/A</v>
      </c>
      <c r="U795" s="89"/>
      <c r="V795" s="103"/>
      <c r="W795" s="89" t="s">
        <v>37</v>
      </c>
      <c r="X795" s="89"/>
      <c r="Y795" s="103">
        <f t="shared" si="65"/>
        <v>0</v>
      </c>
      <c r="Z795" s="105">
        <v>12</v>
      </c>
      <c r="AA795" s="90">
        <f>('LEDGER LOAD INPUT'!E853)*-1</f>
        <v>0</v>
      </c>
      <c r="AB795" s="108">
        <f t="shared" si="69"/>
        <v>0</v>
      </c>
      <c r="AC795" s="112">
        <f t="shared" si="70"/>
        <v>0</v>
      </c>
    </row>
    <row r="796" spans="1:29">
      <c r="A796" s="89" t="s">
        <v>32</v>
      </c>
      <c r="B796" s="89" t="s">
        <v>32</v>
      </c>
      <c r="C796" s="89" t="s">
        <v>33</v>
      </c>
      <c r="D796" s="89" t="s">
        <v>33</v>
      </c>
      <c r="E796" s="89">
        <v>341000</v>
      </c>
      <c r="F796" s="89"/>
      <c r="G796" s="103" t="e">
        <f t="shared" si="66"/>
        <v>#N/A</v>
      </c>
      <c r="H796" s="89"/>
      <c r="I796" s="89"/>
      <c r="J796" s="89">
        <v>8000</v>
      </c>
      <c r="K796" s="103"/>
      <c r="L796" s="89"/>
      <c r="M796" s="89"/>
      <c r="N796" s="89"/>
      <c r="O796" s="89"/>
      <c r="P796" s="89"/>
      <c r="Q796" s="89"/>
      <c r="R796" s="89"/>
      <c r="S796" s="89"/>
      <c r="T796" s="103" t="e">
        <f t="shared" si="64"/>
        <v>#N/A</v>
      </c>
      <c r="U796" s="89"/>
      <c r="V796" s="103"/>
      <c r="W796" s="89" t="s">
        <v>37</v>
      </c>
      <c r="X796" s="89"/>
      <c r="Y796" s="103">
        <f t="shared" si="65"/>
        <v>0</v>
      </c>
      <c r="Z796" s="105">
        <v>12</v>
      </c>
      <c r="AA796" s="90">
        <f>('LEDGER LOAD INPUT'!E854)*-1</f>
        <v>0</v>
      </c>
      <c r="AB796" s="108">
        <f t="shared" si="69"/>
        <v>0</v>
      </c>
      <c r="AC796" s="112">
        <f t="shared" si="70"/>
        <v>0</v>
      </c>
    </row>
    <row r="797" spans="1:29">
      <c r="A797" s="89" t="s">
        <v>32</v>
      </c>
      <c r="B797" s="89" t="s">
        <v>32</v>
      </c>
      <c r="C797" s="89" t="s">
        <v>33</v>
      </c>
      <c r="D797" s="89" t="s">
        <v>33</v>
      </c>
      <c r="E797" s="89">
        <v>342000</v>
      </c>
      <c r="F797" s="89"/>
      <c r="G797" s="103" t="e">
        <f t="shared" si="66"/>
        <v>#N/A</v>
      </c>
      <c r="H797" s="89"/>
      <c r="I797" s="89"/>
      <c r="J797" s="89">
        <v>8000</v>
      </c>
      <c r="K797" s="103"/>
      <c r="L797" s="89"/>
      <c r="M797" s="89"/>
      <c r="N797" s="89"/>
      <c r="O797" s="89"/>
      <c r="P797" s="89"/>
      <c r="Q797" s="89"/>
      <c r="R797" s="89"/>
      <c r="S797" s="89"/>
      <c r="T797" s="103" t="e">
        <f t="shared" si="64"/>
        <v>#N/A</v>
      </c>
      <c r="U797" s="89"/>
      <c r="V797" s="103"/>
      <c r="W797" s="89" t="s">
        <v>37</v>
      </c>
      <c r="X797" s="89"/>
      <c r="Y797" s="103">
        <f t="shared" si="65"/>
        <v>0</v>
      </c>
      <c r="Z797" s="105">
        <v>12</v>
      </c>
      <c r="AA797" s="90">
        <f>('LEDGER LOAD INPUT'!E855)*-1</f>
        <v>0</v>
      </c>
      <c r="AB797" s="108">
        <f t="shared" si="69"/>
        <v>0</v>
      </c>
      <c r="AC797" s="112">
        <f t="shared" si="70"/>
        <v>0</v>
      </c>
    </row>
    <row r="798" spans="1:29">
      <c r="A798" s="89" t="s">
        <v>32</v>
      </c>
      <c r="B798" s="89" t="s">
        <v>32</v>
      </c>
      <c r="C798" s="89" t="s">
        <v>33</v>
      </c>
      <c r="D798" s="89" t="s">
        <v>33</v>
      </c>
      <c r="E798" s="89">
        <v>343000</v>
      </c>
      <c r="F798" s="89"/>
      <c r="G798" s="103" t="e">
        <f t="shared" si="66"/>
        <v>#N/A</v>
      </c>
      <c r="H798" s="89"/>
      <c r="I798" s="89"/>
      <c r="J798" s="89">
        <v>8000</v>
      </c>
      <c r="K798" s="103"/>
      <c r="L798" s="89"/>
      <c r="M798" s="89"/>
      <c r="N798" s="89"/>
      <c r="O798" s="89"/>
      <c r="P798" s="89"/>
      <c r="Q798" s="89"/>
      <c r="R798" s="89"/>
      <c r="S798" s="89"/>
      <c r="T798" s="103" t="e">
        <f t="shared" si="64"/>
        <v>#N/A</v>
      </c>
      <c r="U798" s="89"/>
      <c r="V798" s="103"/>
      <c r="W798" s="89" t="s">
        <v>37</v>
      </c>
      <c r="X798" s="89"/>
      <c r="Y798" s="103">
        <f t="shared" si="65"/>
        <v>0</v>
      </c>
      <c r="Z798" s="105">
        <v>12</v>
      </c>
      <c r="AA798" s="90">
        <f>('LEDGER LOAD INPUT'!E856)*-1</f>
        <v>0</v>
      </c>
      <c r="AB798" s="108">
        <f t="shared" si="69"/>
        <v>0</v>
      </c>
      <c r="AC798" s="112">
        <f t="shared" si="70"/>
        <v>0</v>
      </c>
    </row>
    <row r="799" spans="1:29">
      <c r="A799" s="89" t="s">
        <v>32</v>
      </c>
      <c r="B799" s="89" t="s">
        <v>32</v>
      </c>
      <c r="C799" s="89" t="s">
        <v>33</v>
      </c>
      <c r="D799" s="89" t="s">
        <v>33</v>
      </c>
      <c r="E799" s="89">
        <v>344000</v>
      </c>
      <c r="F799" s="89"/>
      <c r="G799" s="103" t="e">
        <f t="shared" si="66"/>
        <v>#N/A</v>
      </c>
      <c r="H799" s="89"/>
      <c r="I799" s="89"/>
      <c r="J799" s="89">
        <v>8000</v>
      </c>
      <c r="K799" s="103"/>
      <c r="L799" s="89"/>
      <c r="M799" s="89"/>
      <c r="N799" s="89"/>
      <c r="O799" s="89"/>
      <c r="P799" s="89"/>
      <c r="Q799" s="89"/>
      <c r="R799" s="89"/>
      <c r="S799" s="89"/>
      <c r="T799" s="103" t="e">
        <f t="shared" si="64"/>
        <v>#N/A</v>
      </c>
      <c r="U799" s="89"/>
      <c r="V799" s="103"/>
      <c r="W799" s="89" t="s">
        <v>37</v>
      </c>
      <c r="X799" s="89"/>
      <c r="Y799" s="103">
        <f t="shared" si="65"/>
        <v>0</v>
      </c>
      <c r="Z799" s="105">
        <v>12</v>
      </c>
      <c r="AA799" s="90">
        <f>('LEDGER LOAD INPUT'!E857)*-1</f>
        <v>0</v>
      </c>
      <c r="AB799" s="108">
        <f t="shared" si="69"/>
        <v>0</v>
      </c>
      <c r="AC799" s="112">
        <f t="shared" si="70"/>
        <v>0</v>
      </c>
    </row>
    <row r="800" spans="1:29">
      <c r="A800" s="89" t="s">
        <v>32</v>
      </c>
      <c r="B800" s="89" t="s">
        <v>32</v>
      </c>
      <c r="C800" s="89" t="s">
        <v>33</v>
      </c>
      <c r="D800" s="89" t="s">
        <v>33</v>
      </c>
      <c r="E800" s="89">
        <v>345000</v>
      </c>
      <c r="F800" s="89"/>
      <c r="G800" s="103" t="e">
        <f t="shared" si="66"/>
        <v>#N/A</v>
      </c>
      <c r="H800" s="89"/>
      <c r="I800" s="89"/>
      <c r="J800" s="89">
        <v>8000</v>
      </c>
      <c r="K800" s="103"/>
      <c r="L800" s="89"/>
      <c r="M800" s="89"/>
      <c r="N800" s="89"/>
      <c r="O800" s="89"/>
      <c r="P800" s="89"/>
      <c r="Q800" s="89"/>
      <c r="R800" s="89"/>
      <c r="S800" s="89"/>
      <c r="T800" s="103" t="e">
        <f t="shared" ref="T800:T863" si="71">$T$6</f>
        <v>#N/A</v>
      </c>
      <c r="U800" s="89"/>
      <c r="V800" s="103"/>
      <c r="W800" s="89" t="s">
        <v>37</v>
      </c>
      <c r="X800" s="89"/>
      <c r="Y800" s="103">
        <f t="shared" ref="Y800:Y863" si="72">$Y$6</f>
        <v>0</v>
      </c>
      <c r="Z800" s="105">
        <v>12</v>
      </c>
      <c r="AA800" s="90">
        <f>('LEDGER LOAD INPUT'!E858)*-1</f>
        <v>0</v>
      </c>
      <c r="AB800" s="108">
        <f t="shared" si="69"/>
        <v>0</v>
      </c>
      <c r="AC800" s="112">
        <f t="shared" si="70"/>
        <v>0</v>
      </c>
    </row>
    <row r="801" spans="1:29">
      <c r="A801" s="89" t="s">
        <v>32</v>
      </c>
      <c r="B801" s="89" t="s">
        <v>32</v>
      </c>
      <c r="C801" s="89" t="s">
        <v>33</v>
      </c>
      <c r="D801" s="89" t="s">
        <v>33</v>
      </c>
      <c r="E801" s="89">
        <v>346000</v>
      </c>
      <c r="F801" s="89"/>
      <c r="G801" s="103" t="e">
        <f t="shared" ref="G801:G864" si="73">$G$6</f>
        <v>#N/A</v>
      </c>
      <c r="H801" s="89"/>
      <c r="I801" s="89"/>
      <c r="J801" s="89">
        <v>8000</v>
      </c>
      <c r="K801" s="103"/>
      <c r="L801" s="89"/>
      <c r="M801" s="89"/>
      <c r="N801" s="89"/>
      <c r="O801" s="89"/>
      <c r="P801" s="89"/>
      <c r="Q801" s="89"/>
      <c r="R801" s="89"/>
      <c r="S801" s="89"/>
      <c r="T801" s="103" t="e">
        <f t="shared" si="71"/>
        <v>#N/A</v>
      </c>
      <c r="U801" s="89"/>
      <c r="V801" s="103"/>
      <c r="W801" s="89" t="s">
        <v>37</v>
      </c>
      <c r="X801" s="89"/>
      <c r="Y801" s="103">
        <f t="shared" si="72"/>
        <v>0</v>
      </c>
      <c r="Z801" s="105">
        <v>12</v>
      </c>
      <c r="AA801" s="90">
        <f>('LEDGER LOAD INPUT'!E859)*-1</f>
        <v>0</v>
      </c>
      <c r="AB801" s="108">
        <f t="shared" si="69"/>
        <v>0</v>
      </c>
      <c r="AC801" s="112">
        <f t="shared" si="70"/>
        <v>0</v>
      </c>
    </row>
    <row r="802" spans="1:29">
      <c r="A802" s="89" t="s">
        <v>32</v>
      </c>
      <c r="B802" s="89" t="s">
        <v>32</v>
      </c>
      <c r="C802" s="89" t="s">
        <v>33</v>
      </c>
      <c r="D802" s="89" t="s">
        <v>33</v>
      </c>
      <c r="E802" s="89">
        <v>351000</v>
      </c>
      <c r="F802" s="89"/>
      <c r="G802" s="103" t="e">
        <f t="shared" si="73"/>
        <v>#N/A</v>
      </c>
      <c r="H802" s="89"/>
      <c r="I802" s="89"/>
      <c r="J802" s="89">
        <v>8000</v>
      </c>
      <c r="K802" s="103"/>
      <c r="L802" s="89"/>
      <c r="M802" s="89"/>
      <c r="N802" s="89"/>
      <c r="O802" s="89"/>
      <c r="P802" s="89"/>
      <c r="Q802" s="89"/>
      <c r="R802" s="89"/>
      <c r="S802" s="89"/>
      <c r="T802" s="103" t="e">
        <f t="shared" si="71"/>
        <v>#N/A</v>
      </c>
      <c r="U802" s="89"/>
      <c r="V802" s="103"/>
      <c r="W802" s="89" t="s">
        <v>37</v>
      </c>
      <c r="X802" s="89"/>
      <c r="Y802" s="103">
        <f t="shared" si="72"/>
        <v>0</v>
      </c>
      <c r="Z802" s="105">
        <v>12</v>
      </c>
      <c r="AA802" s="90">
        <f>('LEDGER LOAD INPUT'!E860)*-1</f>
        <v>0</v>
      </c>
      <c r="AB802" s="108">
        <f t="shared" si="69"/>
        <v>0</v>
      </c>
      <c r="AC802" s="112">
        <f t="shared" si="70"/>
        <v>0</v>
      </c>
    </row>
    <row r="803" spans="1:29">
      <c r="A803" s="89" t="s">
        <v>32</v>
      </c>
      <c r="B803" s="89" t="s">
        <v>32</v>
      </c>
      <c r="C803" s="89" t="s">
        <v>33</v>
      </c>
      <c r="D803" s="89" t="s">
        <v>33</v>
      </c>
      <c r="E803" s="89">
        <v>361000</v>
      </c>
      <c r="F803" s="89"/>
      <c r="G803" s="103" t="e">
        <f t="shared" si="73"/>
        <v>#N/A</v>
      </c>
      <c r="H803" s="89"/>
      <c r="I803" s="89"/>
      <c r="J803" s="89">
        <v>8000</v>
      </c>
      <c r="K803" s="103"/>
      <c r="L803" s="89"/>
      <c r="M803" s="89"/>
      <c r="N803" s="89"/>
      <c r="O803" s="89"/>
      <c r="P803" s="89"/>
      <c r="Q803" s="89"/>
      <c r="R803" s="89"/>
      <c r="S803" s="89"/>
      <c r="T803" s="103" t="e">
        <f t="shared" si="71"/>
        <v>#N/A</v>
      </c>
      <c r="U803" s="89"/>
      <c r="V803" s="103"/>
      <c r="W803" s="89" t="s">
        <v>37</v>
      </c>
      <c r="X803" s="89"/>
      <c r="Y803" s="103">
        <f t="shared" si="72"/>
        <v>0</v>
      </c>
      <c r="Z803" s="105">
        <v>12</v>
      </c>
      <c r="AA803" s="90">
        <f>('LEDGER LOAD INPUT'!E861)*-1</f>
        <v>0</v>
      </c>
      <c r="AB803" s="108">
        <f t="shared" si="69"/>
        <v>0</v>
      </c>
      <c r="AC803" s="112">
        <f t="shared" si="70"/>
        <v>0</v>
      </c>
    </row>
    <row r="804" spans="1:29">
      <c r="A804" s="89" t="s">
        <v>32</v>
      </c>
      <c r="B804" s="89" t="s">
        <v>32</v>
      </c>
      <c r="C804" s="89" t="s">
        <v>33</v>
      </c>
      <c r="D804" s="89" t="s">
        <v>33</v>
      </c>
      <c r="E804" s="89">
        <v>362000</v>
      </c>
      <c r="F804" s="89"/>
      <c r="G804" s="103" t="e">
        <f t="shared" si="73"/>
        <v>#N/A</v>
      </c>
      <c r="H804" s="89"/>
      <c r="I804" s="89"/>
      <c r="J804" s="89">
        <v>8000</v>
      </c>
      <c r="K804" s="103"/>
      <c r="L804" s="89"/>
      <c r="M804" s="89"/>
      <c r="N804" s="89"/>
      <c r="O804" s="89"/>
      <c r="P804" s="89"/>
      <c r="Q804" s="89"/>
      <c r="R804" s="89"/>
      <c r="S804" s="89"/>
      <c r="T804" s="103" t="e">
        <f t="shared" si="71"/>
        <v>#N/A</v>
      </c>
      <c r="U804" s="89"/>
      <c r="V804" s="103"/>
      <c r="W804" s="89" t="s">
        <v>37</v>
      </c>
      <c r="X804" s="89"/>
      <c r="Y804" s="103">
        <f t="shared" si="72"/>
        <v>0</v>
      </c>
      <c r="Z804" s="105">
        <v>12</v>
      </c>
      <c r="AA804" s="90">
        <f>('LEDGER LOAD INPUT'!E862)*-1</f>
        <v>0</v>
      </c>
      <c r="AB804" s="108">
        <f t="shared" si="69"/>
        <v>0</v>
      </c>
      <c r="AC804" s="112">
        <f t="shared" si="70"/>
        <v>0</v>
      </c>
    </row>
    <row r="805" spans="1:29">
      <c r="A805" s="89" t="s">
        <v>32</v>
      </c>
      <c r="B805" s="89" t="s">
        <v>32</v>
      </c>
      <c r="C805" s="89" t="s">
        <v>33</v>
      </c>
      <c r="D805" s="89" t="s">
        <v>33</v>
      </c>
      <c r="E805" s="89">
        <v>363000</v>
      </c>
      <c r="F805" s="89"/>
      <c r="G805" s="103" t="e">
        <f t="shared" si="73"/>
        <v>#N/A</v>
      </c>
      <c r="H805" s="89"/>
      <c r="I805" s="89"/>
      <c r="J805" s="89">
        <v>8000</v>
      </c>
      <c r="K805" s="103"/>
      <c r="L805" s="89"/>
      <c r="M805" s="89"/>
      <c r="N805" s="89"/>
      <c r="O805" s="89"/>
      <c r="P805" s="89"/>
      <c r="Q805" s="89"/>
      <c r="R805" s="89"/>
      <c r="S805" s="89"/>
      <c r="T805" s="103" t="e">
        <f t="shared" si="71"/>
        <v>#N/A</v>
      </c>
      <c r="U805" s="89"/>
      <c r="V805" s="103"/>
      <c r="W805" s="89" t="s">
        <v>37</v>
      </c>
      <c r="X805" s="89"/>
      <c r="Y805" s="103">
        <f t="shared" si="72"/>
        <v>0</v>
      </c>
      <c r="Z805" s="105">
        <v>12</v>
      </c>
      <c r="AA805" s="90">
        <f>('LEDGER LOAD INPUT'!E863)*-1</f>
        <v>0</v>
      </c>
      <c r="AB805" s="108">
        <f t="shared" si="69"/>
        <v>0</v>
      </c>
      <c r="AC805" s="112">
        <f t="shared" si="70"/>
        <v>0</v>
      </c>
    </row>
    <row r="806" spans="1:29">
      <c r="A806" s="89" t="s">
        <v>32</v>
      </c>
      <c r="B806" s="89" t="s">
        <v>32</v>
      </c>
      <c r="C806" s="89" t="s">
        <v>33</v>
      </c>
      <c r="D806" s="89" t="s">
        <v>33</v>
      </c>
      <c r="E806" s="89">
        <v>365000</v>
      </c>
      <c r="F806" s="89"/>
      <c r="G806" s="103" t="e">
        <f t="shared" si="73"/>
        <v>#N/A</v>
      </c>
      <c r="H806" s="89"/>
      <c r="I806" s="89"/>
      <c r="J806" s="89">
        <v>8000</v>
      </c>
      <c r="K806" s="103"/>
      <c r="L806" s="89"/>
      <c r="M806" s="89"/>
      <c r="N806" s="89"/>
      <c r="O806" s="89"/>
      <c r="P806" s="89"/>
      <c r="Q806" s="89"/>
      <c r="R806" s="89"/>
      <c r="S806" s="89"/>
      <c r="T806" s="103" t="e">
        <f t="shared" si="71"/>
        <v>#N/A</v>
      </c>
      <c r="U806" s="89"/>
      <c r="V806" s="103"/>
      <c r="W806" s="89" t="s">
        <v>37</v>
      </c>
      <c r="X806" s="89"/>
      <c r="Y806" s="103">
        <f t="shared" si="72"/>
        <v>0</v>
      </c>
      <c r="Z806" s="105">
        <v>12</v>
      </c>
      <c r="AA806" s="90">
        <f>('LEDGER LOAD INPUT'!E864)*-1</f>
        <v>0</v>
      </c>
      <c r="AB806" s="108">
        <f t="shared" si="69"/>
        <v>0</v>
      </c>
      <c r="AC806" s="112">
        <f t="shared" si="70"/>
        <v>0</v>
      </c>
    </row>
    <row r="807" spans="1:29">
      <c r="A807" s="89" t="s">
        <v>32</v>
      </c>
      <c r="B807" s="89" t="s">
        <v>32</v>
      </c>
      <c r="C807" s="89" t="s">
        <v>33</v>
      </c>
      <c r="D807" s="89" t="s">
        <v>33</v>
      </c>
      <c r="E807" s="89">
        <v>366000</v>
      </c>
      <c r="F807" s="89"/>
      <c r="G807" s="103" t="e">
        <f t="shared" si="73"/>
        <v>#N/A</v>
      </c>
      <c r="H807" s="89"/>
      <c r="I807" s="89"/>
      <c r="J807" s="89">
        <v>8000</v>
      </c>
      <c r="K807" s="103"/>
      <c r="L807" s="89"/>
      <c r="M807" s="89"/>
      <c r="N807" s="89"/>
      <c r="O807" s="89"/>
      <c r="P807" s="89"/>
      <c r="Q807" s="89"/>
      <c r="R807" s="89"/>
      <c r="S807" s="89"/>
      <c r="T807" s="103" t="e">
        <f t="shared" si="71"/>
        <v>#N/A</v>
      </c>
      <c r="U807" s="89"/>
      <c r="V807" s="103"/>
      <c r="W807" s="89" t="s">
        <v>37</v>
      </c>
      <c r="X807" s="89"/>
      <c r="Y807" s="103">
        <f t="shared" si="72"/>
        <v>0</v>
      </c>
      <c r="Z807" s="105">
        <v>12</v>
      </c>
      <c r="AA807" s="90">
        <f>('LEDGER LOAD INPUT'!E865)*-1</f>
        <v>0</v>
      </c>
      <c r="AB807" s="108">
        <f t="shared" si="69"/>
        <v>0</v>
      </c>
      <c r="AC807" s="112">
        <f t="shared" si="70"/>
        <v>0</v>
      </c>
    </row>
    <row r="808" spans="1:29">
      <c r="A808" s="89" t="s">
        <v>32</v>
      </c>
      <c r="B808" s="89" t="s">
        <v>32</v>
      </c>
      <c r="C808" s="89" t="s">
        <v>33</v>
      </c>
      <c r="D808" s="89" t="s">
        <v>33</v>
      </c>
      <c r="E808" s="89">
        <v>367000</v>
      </c>
      <c r="F808" s="89"/>
      <c r="G808" s="103" t="e">
        <f t="shared" si="73"/>
        <v>#N/A</v>
      </c>
      <c r="H808" s="89"/>
      <c r="I808" s="89"/>
      <c r="J808" s="89">
        <v>8000</v>
      </c>
      <c r="K808" s="103"/>
      <c r="L808" s="89"/>
      <c r="M808" s="89"/>
      <c r="N808" s="89"/>
      <c r="O808" s="89"/>
      <c r="P808" s="89"/>
      <c r="Q808" s="89"/>
      <c r="R808" s="89"/>
      <c r="S808" s="89"/>
      <c r="T808" s="103" t="e">
        <f t="shared" si="71"/>
        <v>#N/A</v>
      </c>
      <c r="U808" s="89"/>
      <c r="V808" s="103"/>
      <c r="W808" s="89" t="s">
        <v>37</v>
      </c>
      <c r="X808" s="89"/>
      <c r="Y808" s="103">
        <f t="shared" si="72"/>
        <v>0</v>
      </c>
      <c r="Z808" s="105">
        <v>12</v>
      </c>
      <c r="AA808" s="90">
        <f>('LEDGER LOAD INPUT'!E866)*-1</f>
        <v>0</v>
      </c>
      <c r="AB808" s="108">
        <f t="shared" si="69"/>
        <v>0</v>
      </c>
      <c r="AC808" s="112">
        <f t="shared" si="70"/>
        <v>0</v>
      </c>
    </row>
    <row r="809" spans="1:29">
      <c r="A809" s="89" t="s">
        <v>32</v>
      </c>
      <c r="B809" s="89" t="s">
        <v>32</v>
      </c>
      <c r="C809" s="89" t="s">
        <v>33</v>
      </c>
      <c r="D809" s="89" t="s">
        <v>33</v>
      </c>
      <c r="E809" s="89">
        <v>368000</v>
      </c>
      <c r="F809" s="89"/>
      <c r="G809" s="103" t="e">
        <f t="shared" si="73"/>
        <v>#N/A</v>
      </c>
      <c r="H809" s="89"/>
      <c r="I809" s="89"/>
      <c r="J809" s="89">
        <v>8000</v>
      </c>
      <c r="K809" s="103"/>
      <c r="L809" s="89"/>
      <c r="M809" s="89"/>
      <c r="N809" s="89"/>
      <c r="O809" s="89"/>
      <c r="P809" s="89"/>
      <c r="Q809" s="89"/>
      <c r="R809" s="89"/>
      <c r="S809" s="89"/>
      <c r="T809" s="103" t="e">
        <f t="shared" si="71"/>
        <v>#N/A</v>
      </c>
      <c r="U809" s="89"/>
      <c r="V809" s="103"/>
      <c r="W809" s="89" t="s">
        <v>37</v>
      </c>
      <c r="X809" s="89"/>
      <c r="Y809" s="103">
        <f t="shared" si="72"/>
        <v>0</v>
      </c>
      <c r="Z809" s="105">
        <v>12</v>
      </c>
      <c r="AA809" s="90">
        <f>('LEDGER LOAD INPUT'!E867)*-1</f>
        <v>0</v>
      </c>
      <c r="AB809" s="108">
        <f t="shared" si="69"/>
        <v>0</v>
      </c>
      <c r="AC809" s="112">
        <f t="shared" si="70"/>
        <v>0</v>
      </c>
    </row>
    <row r="810" spans="1:29">
      <c r="A810" s="89" t="s">
        <v>32</v>
      </c>
      <c r="B810" s="89" t="s">
        <v>32</v>
      </c>
      <c r="C810" s="89" t="s">
        <v>33</v>
      </c>
      <c r="D810" s="89" t="s">
        <v>33</v>
      </c>
      <c r="E810" s="89">
        <v>371000</v>
      </c>
      <c r="F810" s="89"/>
      <c r="G810" s="103" t="e">
        <f t="shared" si="73"/>
        <v>#N/A</v>
      </c>
      <c r="H810" s="89"/>
      <c r="I810" s="89"/>
      <c r="J810" s="89">
        <v>8000</v>
      </c>
      <c r="K810" s="103"/>
      <c r="L810" s="89"/>
      <c r="M810" s="89"/>
      <c r="N810" s="89"/>
      <c r="O810" s="89"/>
      <c r="P810" s="89"/>
      <c r="Q810" s="89"/>
      <c r="R810" s="89"/>
      <c r="S810" s="89"/>
      <c r="T810" s="103" t="e">
        <f t="shared" si="71"/>
        <v>#N/A</v>
      </c>
      <c r="U810" s="89"/>
      <c r="V810" s="103"/>
      <c r="W810" s="89" t="s">
        <v>37</v>
      </c>
      <c r="X810" s="89"/>
      <c r="Y810" s="103">
        <f t="shared" si="72"/>
        <v>0</v>
      </c>
      <c r="Z810" s="105">
        <v>12</v>
      </c>
      <c r="AA810" s="90">
        <f>('LEDGER LOAD INPUT'!E868)*-1</f>
        <v>0</v>
      </c>
      <c r="AB810" s="108">
        <f t="shared" si="69"/>
        <v>0</v>
      </c>
      <c r="AC810" s="112">
        <f t="shared" si="70"/>
        <v>0</v>
      </c>
    </row>
    <row r="811" spans="1:29">
      <c r="A811" s="89" t="s">
        <v>32</v>
      </c>
      <c r="B811" s="89" t="s">
        <v>32</v>
      </c>
      <c r="C811" s="89" t="s">
        <v>33</v>
      </c>
      <c r="D811" s="89" t="s">
        <v>33</v>
      </c>
      <c r="E811" s="89">
        <v>372000</v>
      </c>
      <c r="F811" s="89"/>
      <c r="G811" s="103" t="e">
        <f t="shared" si="73"/>
        <v>#N/A</v>
      </c>
      <c r="H811" s="89"/>
      <c r="I811" s="89"/>
      <c r="J811" s="89">
        <v>8000</v>
      </c>
      <c r="K811" s="103"/>
      <c r="L811" s="89"/>
      <c r="M811" s="89"/>
      <c r="N811" s="89"/>
      <c r="O811" s="89"/>
      <c r="P811" s="89"/>
      <c r="Q811" s="89"/>
      <c r="R811" s="89"/>
      <c r="S811" s="89"/>
      <c r="T811" s="103" t="e">
        <f t="shared" si="71"/>
        <v>#N/A</v>
      </c>
      <c r="U811" s="89"/>
      <c r="V811" s="103"/>
      <c r="W811" s="89" t="s">
        <v>37</v>
      </c>
      <c r="X811" s="89"/>
      <c r="Y811" s="103">
        <f t="shared" si="72"/>
        <v>0</v>
      </c>
      <c r="Z811" s="105">
        <v>12</v>
      </c>
      <c r="AA811" s="90">
        <f>('LEDGER LOAD INPUT'!E869)*-1</f>
        <v>0</v>
      </c>
      <c r="AB811" s="108">
        <f t="shared" si="69"/>
        <v>0</v>
      </c>
      <c r="AC811" s="112">
        <f t="shared" si="70"/>
        <v>0</v>
      </c>
    </row>
    <row r="812" spans="1:29">
      <c r="A812" s="89" t="s">
        <v>32</v>
      </c>
      <c r="B812" s="89" t="s">
        <v>32</v>
      </c>
      <c r="C812" s="89" t="s">
        <v>33</v>
      </c>
      <c r="D812" s="89" t="s">
        <v>33</v>
      </c>
      <c r="E812" s="89">
        <v>373000</v>
      </c>
      <c r="F812" s="89"/>
      <c r="G812" s="103" t="e">
        <f t="shared" si="73"/>
        <v>#N/A</v>
      </c>
      <c r="H812" s="89"/>
      <c r="I812" s="89"/>
      <c r="J812" s="89">
        <v>8000</v>
      </c>
      <c r="K812" s="103"/>
      <c r="L812" s="89"/>
      <c r="M812" s="89"/>
      <c r="N812" s="89"/>
      <c r="O812" s="89"/>
      <c r="P812" s="89"/>
      <c r="Q812" s="89"/>
      <c r="R812" s="89"/>
      <c r="S812" s="89"/>
      <c r="T812" s="103" t="e">
        <f t="shared" si="71"/>
        <v>#N/A</v>
      </c>
      <c r="U812" s="89"/>
      <c r="V812" s="103"/>
      <c r="W812" s="89" t="s">
        <v>37</v>
      </c>
      <c r="X812" s="89"/>
      <c r="Y812" s="103">
        <f t="shared" si="72"/>
        <v>0</v>
      </c>
      <c r="Z812" s="105">
        <v>12</v>
      </c>
      <c r="AA812" s="90">
        <f>('LEDGER LOAD INPUT'!E870)*-1</f>
        <v>0</v>
      </c>
      <c r="AB812" s="108">
        <f t="shared" si="69"/>
        <v>0</v>
      </c>
      <c r="AC812" s="112">
        <f t="shared" si="70"/>
        <v>0</v>
      </c>
    </row>
    <row r="813" spans="1:29">
      <c r="A813" s="89" t="s">
        <v>32</v>
      </c>
      <c r="B813" s="89" t="s">
        <v>32</v>
      </c>
      <c r="C813" s="89" t="s">
        <v>33</v>
      </c>
      <c r="D813" s="89" t="s">
        <v>33</v>
      </c>
      <c r="E813" s="89">
        <v>381000</v>
      </c>
      <c r="F813" s="89"/>
      <c r="G813" s="103" t="e">
        <f t="shared" si="73"/>
        <v>#N/A</v>
      </c>
      <c r="H813" s="89"/>
      <c r="I813" s="89"/>
      <c r="J813" s="89">
        <v>8000</v>
      </c>
      <c r="K813" s="103"/>
      <c r="L813" s="89"/>
      <c r="M813" s="89"/>
      <c r="N813" s="89"/>
      <c r="O813" s="89"/>
      <c r="P813" s="89"/>
      <c r="Q813" s="89"/>
      <c r="R813" s="89"/>
      <c r="S813" s="89"/>
      <c r="T813" s="103" t="e">
        <f t="shared" si="71"/>
        <v>#N/A</v>
      </c>
      <c r="U813" s="89"/>
      <c r="V813" s="103"/>
      <c r="W813" s="89" t="s">
        <v>37</v>
      </c>
      <c r="X813" s="89"/>
      <c r="Y813" s="103">
        <f t="shared" si="72"/>
        <v>0</v>
      </c>
      <c r="Z813" s="105">
        <v>12</v>
      </c>
      <c r="AA813" s="90">
        <f>('LEDGER LOAD INPUT'!E871)*-1</f>
        <v>0</v>
      </c>
      <c r="AB813" s="108">
        <f t="shared" si="69"/>
        <v>0</v>
      </c>
      <c r="AC813" s="112">
        <f t="shared" si="70"/>
        <v>0</v>
      </c>
    </row>
    <row r="814" spans="1:29">
      <c r="A814" s="89" t="s">
        <v>32</v>
      </c>
      <c r="B814" s="89" t="s">
        <v>32</v>
      </c>
      <c r="C814" s="89" t="s">
        <v>33</v>
      </c>
      <c r="D814" s="89" t="s">
        <v>33</v>
      </c>
      <c r="E814" s="89">
        <v>382000</v>
      </c>
      <c r="F814" s="89"/>
      <c r="G814" s="103" t="e">
        <f t="shared" si="73"/>
        <v>#N/A</v>
      </c>
      <c r="H814" s="89"/>
      <c r="I814" s="89"/>
      <c r="J814" s="89">
        <v>8000</v>
      </c>
      <c r="K814" s="103"/>
      <c r="L814" s="89"/>
      <c r="M814" s="89"/>
      <c r="N814" s="89"/>
      <c r="O814" s="89"/>
      <c r="P814" s="89"/>
      <c r="Q814" s="89"/>
      <c r="R814" s="89"/>
      <c r="S814" s="89"/>
      <c r="T814" s="103" t="e">
        <f t="shared" si="71"/>
        <v>#N/A</v>
      </c>
      <c r="U814" s="89"/>
      <c r="V814" s="103"/>
      <c r="W814" s="89" t="s">
        <v>37</v>
      </c>
      <c r="X814" s="89"/>
      <c r="Y814" s="103">
        <f t="shared" si="72"/>
        <v>0</v>
      </c>
      <c r="Z814" s="105">
        <v>12</v>
      </c>
      <c r="AA814" s="90">
        <f>('LEDGER LOAD INPUT'!E872)*-1</f>
        <v>0</v>
      </c>
      <c r="AB814" s="108">
        <f t="shared" si="69"/>
        <v>0</v>
      </c>
      <c r="AC814" s="112">
        <f t="shared" si="70"/>
        <v>0</v>
      </c>
    </row>
    <row r="815" spans="1:29">
      <c r="A815" s="89" t="s">
        <v>32</v>
      </c>
      <c r="B815" s="89" t="s">
        <v>32</v>
      </c>
      <c r="C815" s="89" t="s">
        <v>33</v>
      </c>
      <c r="D815" s="89" t="s">
        <v>33</v>
      </c>
      <c r="E815" s="89">
        <v>383000</v>
      </c>
      <c r="F815" s="89"/>
      <c r="G815" s="103" t="e">
        <f t="shared" si="73"/>
        <v>#N/A</v>
      </c>
      <c r="H815" s="89"/>
      <c r="I815" s="89"/>
      <c r="J815" s="89">
        <v>8000</v>
      </c>
      <c r="K815" s="103"/>
      <c r="L815" s="89"/>
      <c r="M815" s="89"/>
      <c r="N815" s="89"/>
      <c r="O815" s="89"/>
      <c r="P815" s="89"/>
      <c r="Q815" s="89"/>
      <c r="R815" s="89"/>
      <c r="S815" s="89"/>
      <c r="T815" s="103" t="e">
        <f t="shared" si="71"/>
        <v>#N/A</v>
      </c>
      <c r="U815" s="89"/>
      <c r="V815" s="103"/>
      <c r="W815" s="89" t="s">
        <v>37</v>
      </c>
      <c r="X815" s="89"/>
      <c r="Y815" s="103">
        <f t="shared" si="72"/>
        <v>0</v>
      </c>
      <c r="Z815" s="105">
        <v>12</v>
      </c>
      <c r="AA815" s="90">
        <f>('LEDGER LOAD INPUT'!E873)*-1</f>
        <v>0</v>
      </c>
      <c r="AB815" s="108">
        <f t="shared" si="69"/>
        <v>0</v>
      </c>
      <c r="AC815" s="112">
        <f t="shared" si="70"/>
        <v>0</v>
      </c>
    </row>
    <row r="816" spans="1:29">
      <c r="A816" s="89" t="s">
        <v>32</v>
      </c>
      <c r="B816" s="89" t="s">
        <v>32</v>
      </c>
      <c r="C816" s="89" t="s">
        <v>33</v>
      </c>
      <c r="D816" s="89" t="s">
        <v>33</v>
      </c>
      <c r="E816" s="89">
        <v>384000</v>
      </c>
      <c r="F816" s="89"/>
      <c r="G816" s="103" t="e">
        <f t="shared" si="73"/>
        <v>#N/A</v>
      </c>
      <c r="H816" s="89"/>
      <c r="I816" s="89"/>
      <c r="J816" s="89">
        <v>8000</v>
      </c>
      <c r="K816" s="103"/>
      <c r="L816" s="89"/>
      <c r="M816" s="89"/>
      <c r="N816" s="89"/>
      <c r="O816" s="89"/>
      <c r="P816" s="89"/>
      <c r="Q816" s="89"/>
      <c r="R816" s="89"/>
      <c r="S816" s="89"/>
      <c r="T816" s="103" t="e">
        <f t="shared" si="71"/>
        <v>#N/A</v>
      </c>
      <c r="U816" s="89"/>
      <c r="V816" s="103"/>
      <c r="W816" s="89" t="s">
        <v>37</v>
      </c>
      <c r="X816" s="89"/>
      <c r="Y816" s="103">
        <f t="shared" si="72"/>
        <v>0</v>
      </c>
      <c r="Z816" s="105">
        <v>12</v>
      </c>
      <c r="AA816" s="90">
        <f>('LEDGER LOAD INPUT'!E874)*-1</f>
        <v>0</v>
      </c>
      <c r="AB816" s="108">
        <f t="shared" si="69"/>
        <v>0</v>
      </c>
      <c r="AC816" s="112">
        <f t="shared" si="70"/>
        <v>0</v>
      </c>
    </row>
    <row r="817" spans="1:29">
      <c r="A817" s="89" t="s">
        <v>32</v>
      </c>
      <c r="B817" s="89" t="s">
        <v>32</v>
      </c>
      <c r="C817" s="89" t="s">
        <v>33</v>
      </c>
      <c r="D817" s="89" t="s">
        <v>33</v>
      </c>
      <c r="E817" s="89">
        <v>385000</v>
      </c>
      <c r="F817" s="89"/>
      <c r="G817" s="103" t="e">
        <f t="shared" si="73"/>
        <v>#N/A</v>
      </c>
      <c r="H817" s="89"/>
      <c r="I817" s="89"/>
      <c r="J817" s="89">
        <v>8000</v>
      </c>
      <c r="K817" s="103"/>
      <c r="L817" s="89"/>
      <c r="M817" s="89"/>
      <c r="N817" s="89"/>
      <c r="O817" s="89"/>
      <c r="P817" s="89"/>
      <c r="Q817" s="89"/>
      <c r="R817" s="89"/>
      <c r="S817" s="89"/>
      <c r="T817" s="103" t="e">
        <f t="shared" si="71"/>
        <v>#N/A</v>
      </c>
      <c r="U817" s="89"/>
      <c r="V817" s="103"/>
      <c r="W817" s="89" t="s">
        <v>37</v>
      </c>
      <c r="X817" s="89"/>
      <c r="Y817" s="103">
        <f t="shared" si="72"/>
        <v>0</v>
      </c>
      <c r="Z817" s="105">
        <v>12</v>
      </c>
      <c r="AA817" s="90">
        <f>('LEDGER LOAD INPUT'!E875)*-1</f>
        <v>0</v>
      </c>
      <c r="AB817" s="108">
        <f t="shared" si="69"/>
        <v>0</v>
      </c>
      <c r="AC817" s="112">
        <f t="shared" si="70"/>
        <v>0</v>
      </c>
    </row>
    <row r="818" spans="1:29">
      <c r="A818" s="89" t="s">
        <v>32</v>
      </c>
      <c r="B818" s="89" t="s">
        <v>32</v>
      </c>
      <c r="C818" s="89" t="s">
        <v>33</v>
      </c>
      <c r="D818" s="89" t="s">
        <v>33</v>
      </c>
      <c r="E818" s="89">
        <v>391000</v>
      </c>
      <c r="F818" s="89"/>
      <c r="G818" s="103" t="e">
        <f t="shared" si="73"/>
        <v>#N/A</v>
      </c>
      <c r="H818" s="89"/>
      <c r="I818" s="89"/>
      <c r="J818" s="89">
        <v>8000</v>
      </c>
      <c r="K818" s="103"/>
      <c r="L818" s="89"/>
      <c r="M818" s="89"/>
      <c r="N818" s="89"/>
      <c r="O818" s="89"/>
      <c r="P818" s="89"/>
      <c r="Q818" s="89"/>
      <c r="R818" s="89"/>
      <c r="S818" s="89"/>
      <c r="T818" s="103" t="e">
        <f t="shared" si="71"/>
        <v>#N/A</v>
      </c>
      <c r="U818" s="89"/>
      <c r="V818" s="103"/>
      <c r="W818" s="89" t="s">
        <v>37</v>
      </c>
      <c r="X818" s="89"/>
      <c r="Y818" s="103">
        <f t="shared" si="72"/>
        <v>0</v>
      </c>
      <c r="Z818" s="105">
        <v>12</v>
      </c>
      <c r="AA818" s="90">
        <f>('LEDGER LOAD INPUT'!E876)*-1</f>
        <v>0</v>
      </c>
      <c r="AB818" s="108">
        <f t="shared" si="69"/>
        <v>0</v>
      </c>
      <c r="AC818" s="112">
        <f t="shared" si="70"/>
        <v>0</v>
      </c>
    </row>
    <row r="819" spans="1:29">
      <c r="A819" s="89" t="s">
        <v>32</v>
      </c>
      <c r="B819" s="89" t="s">
        <v>32</v>
      </c>
      <c r="C819" s="89" t="s">
        <v>33</v>
      </c>
      <c r="D819" s="89" t="s">
        <v>33</v>
      </c>
      <c r="E819" s="89">
        <v>392000</v>
      </c>
      <c r="F819" s="89"/>
      <c r="G819" s="103" t="e">
        <f t="shared" si="73"/>
        <v>#N/A</v>
      </c>
      <c r="H819" s="89"/>
      <c r="I819" s="89"/>
      <c r="J819" s="89">
        <v>8000</v>
      </c>
      <c r="K819" s="103"/>
      <c r="L819" s="89"/>
      <c r="M819" s="89"/>
      <c r="N819" s="89"/>
      <c r="O819" s="89"/>
      <c r="P819" s="89"/>
      <c r="Q819" s="89"/>
      <c r="R819" s="89"/>
      <c r="S819" s="89"/>
      <c r="T819" s="103" t="e">
        <f t="shared" si="71"/>
        <v>#N/A</v>
      </c>
      <c r="U819" s="89"/>
      <c r="V819" s="103"/>
      <c r="W819" s="89" t="s">
        <v>37</v>
      </c>
      <c r="X819" s="89"/>
      <c r="Y819" s="103">
        <f t="shared" si="72"/>
        <v>0</v>
      </c>
      <c r="Z819" s="105">
        <v>12</v>
      </c>
      <c r="AA819" s="90">
        <f>('LEDGER LOAD INPUT'!E877)*-1</f>
        <v>0</v>
      </c>
      <c r="AB819" s="108">
        <f t="shared" si="69"/>
        <v>0</v>
      </c>
      <c r="AC819" s="112">
        <f t="shared" si="70"/>
        <v>0</v>
      </c>
    </row>
    <row r="820" spans="1:29">
      <c r="A820" s="89" t="s">
        <v>32</v>
      </c>
      <c r="B820" s="89" t="s">
        <v>32</v>
      </c>
      <c r="C820" s="89" t="s">
        <v>33</v>
      </c>
      <c r="D820" s="89" t="s">
        <v>33</v>
      </c>
      <c r="E820" s="89">
        <v>393000</v>
      </c>
      <c r="F820" s="89"/>
      <c r="G820" s="103" t="e">
        <f t="shared" si="73"/>
        <v>#N/A</v>
      </c>
      <c r="H820" s="89"/>
      <c r="I820" s="89"/>
      <c r="J820" s="89">
        <v>8000</v>
      </c>
      <c r="K820" s="103"/>
      <c r="L820" s="89"/>
      <c r="M820" s="89"/>
      <c r="N820" s="89"/>
      <c r="O820" s="89"/>
      <c r="P820" s="89"/>
      <c r="Q820" s="89"/>
      <c r="R820" s="89"/>
      <c r="S820" s="89"/>
      <c r="T820" s="103" t="e">
        <f t="shared" si="71"/>
        <v>#N/A</v>
      </c>
      <c r="U820" s="89"/>
      <c r="V820" s="103"/>
      <c r="W820" s="89" t="s">
        <v>37</v>
      </c>
      <c r="X820" s="89"/>
      <c r="Y820" s="103">
        <f t="shared" si="72"/>
        <v>0</v>
      </c>
      <c r="Z820" s="105">
        <v>12</v>
      </c>
      <c r="AA820" s="90">
        <f>('LEDGER LOAD INPUT'!E878)*-1</f>
        <v>0</v>
      </c>
      <c r="AB820" s="108">
        <f t="shared" si="69"/>
        <v>0</v>
      </c>
      <c r="AC820" s="112">
        <f t="shared" si="70"/>
        <v>0</v>
      </c>
    </row>
    <row r="821" spans="1:29">
      <c r="A821" s="89" t="s">
        <v>32</v>
      </c>
      <c r="B821" s="89" t="s">
        <v>32</v>
      </c>
      <c r="C821" s="89" t="s">
        <v>33</v>
      </c>
      <c r="D821" s="89" t="s">
        <v>33</v>
      </c>
      <c r="E821" s="89">
        <v>394000</v>
      </c>
      <c r="F821" s="89"/>
      <c r="G821" s="103" t="e">
        <f t="shared" si="73"/>
        <v>#N/A</v>
      </c>
      <c r="H821" s="89"/>
      <c r="I821" s="89"/>
      <c r="J821" s="89">
        <v>8000</v>
      </c>
      <c r="K821" s="103"/>
      <c r="L821" s="89"/>
      <c r="M821" s="89"/>
      <c r="N821" s="89"/>
      <c r="O821" s="89"/>
      <c r="P821" s="89"/>
      <c r="Q821" s="89"/>
      <c r="R821" s="89"/>
      <c r="S821" s="89"/>
      <c r="T821" s="103" t="e">
        <f t="shared" si="71"/>
        <v>#N/A</v>
      </c>
      <c r="U821" s="89"/>
      <c r="V821" s="103"/>
      <c r="W821" s="89" t="s">
        <v>37</v>
      </c>
      <c r="X821" s="89"/>
      <c r="Y821" s="103">
        <f t="shared" si="72"/>
        <v>0</v>
      </c>
      <c r="Z821" s="105">
        <v>12</v>
      </c>
      <c r="AA821" s="90">
        <f>('LEDGER LOAD INPUT'!E879)*-1</f>
        <v>0</v>
      </c>
      <c r="AB821" s="108">
        <f t="shared" si="69"/>
        <v>0</v>
      </c>
      <c r="AC821" s="112">
        <f t="shared" si="70"/>
        <v>0</v>
      </c>
    </row>
    <row r="822" spans="1:29">
      <c r="A822" s="89" t="s">
        <v>32</v>
      </c>
      <c r="B822" s="89" t="s">
        <v>32</v>
      </c>
      <c r="C822" s="89" t="s">
        <v>33</v>
      </c>
      <c r="D822" s="89" t="s">
        <v>33</v>
      </c>
      <c r="E822" s="89">
        <v>395000</v>
      </c>
      <c r="F822" s="89"/>
      <c r="G822" s="103" t="e">
        <f t="shared" si="73"/>
        <v>#N/A</v>
      </c>
      <c r="H822" s="89"/>
      <c r="I822" s="89"/>
      <c r="J822" s="89">
        <v>8000</v>
      </c>
      <c r="K822" s="103"/>
      <c r="L822" s="89"/>
      <c r="M822" s="89"/>
      <c r="N822" s="89"/>
      <c r="O822" s="89"/>
      <c r="P822" s="89"/>
      <c r="Q822" s="89"/>
      <c r="R822" s="89"/>
      <c r="S822" s="89"/>
      <c r="T822" s="103" t="e">
        <f t="shared" si="71"/>
        <v>#N/A</v>
      </c>
      <c r="U822" s="89"/>
      <c r="V822" s="103"/>
      <c r="W822" s="89" t="s">
        <v>37</v>
      </c>
      <c r="X822" s="89"/>
      <c r="Y822" s="103">
        <f t="shared" si="72"/>
        <v>0</v>
      </c>
      <c r="Z822" s="105">
        <v>12</v>
      </c>
      <c r="AA822" s="90">
        <f>('LEDGER LOAD INPUT'!E880)*-1</f>
        <v>0</v>
      </c>
      <c r="AB822" s="108">
        <f t="shared" si="69"/>
        <v>0</v>
      </c>
      <c r="AC822" s="112">
        <f t="shared" si="70"/>
        <v>0</v>
      </c>
    </row>
    <row r="823" spans="1:29">
      <c r="A823" s="89" t="s">
        <v>32</v>
      </c>
      <c r="B823" s="89" t="s">
        <v>32</v>
      </c>
      <c r="C823" s="89" t="s">
        <v>33</v>
      </c>
      <c r="D823" s="89" t="s">
        <v>33</v>
      </c>
      <c r="E823" s="89">
        <v>396000</v>
      </c>
      <c r="F823" s="89"/>
      <c r="G823" s="103" t="e">
        <f t="shared" si="73"/>
        <v>#N/A</v>
      </c>
      <c r="H823" s="89"/>
      <c r="I823" s="89"/>
      <c r="J823" s="89">
        <v>8000</v>
      </c>
      <c r="K823" s="103"/>
      <c r="L823" s="89"/>
      <c r="M823" s="89"/>
      <c r="N823" s="89"/>
      <c r="O823" s="89"/>
      <c r="P823" s="89"/>
      <c r="Q823" s="89"/>
      <c r="R823" s="89"/>
      <c r="S823" s="89"/>
      <c r="T823" s="103" t="e">
        <f t="shared" si="71"/>
        <v>#N/A</v>
      </c>
      <c r="U823" s="89"/>
      <c r="V823" s="103"/>
      <c r="W823" s="89" t="s">
        <v>37</v>
      </c>
      <c r="X823" s="89"/>
      <c r="Y823" s="103">
        <f t="shared" si="72"/>
        <v>0</v>
      </c>
      <c r="Z823" s="105">
        <v>12</v>
      </c>
      <c r="AA823" s="90">
        <f>('LEDGER LOAD INPUT'!E881)*-1</f>
        <v>0</v>
      </c>
      <c r="AB823" s="108">
        <f t="shared" si="69"/>
        <v>0</v>
      </c>
      <c r="AC823" s="112">
        <f t="shared" si="70"/>
        <v>0</v>
      </c>
    </row>
    <row r="824" spans="1:29">
      <c r="A824" s="89" t="s">
        <v>32</v>
      </c>
      <c r="B824" s="89" t="s">
        <v>32</v>
      </c>
      <c r="C824" s="89" t="s">
        <v>33</v>
      </c>
      <c r="D824" s="89" t="s">
        <v>33</v>
      </c>
      <c r="E824" s="89">
        <v>397000</v>
      </c>
      <c r="F824" s="89"/>
      <c r="G824" s="103" t="e">
        <f t="shared" si="73"/>
        <v>#N/A</v>
      </c>
      <c r="H824" s="89"/>
      <c r="I824" s="89"/>
      <c r="J824" s="89">
        <v>8000</v>
      </c>
      <c r="K824" s="103"/>
      <c r="L824" s="89"/>
      <c r="M824" s="89"/>
      <c r="N824" s="89"/>
      <c r="O824" s="89"/>
      <c r="P824" s="89"/>
      <c r="Q824" s="89"/>
      <c r="R824" s="89"/>
      <c r="S824" s="89"/>
      <c r="T824" s="103" t="e">
        <f t="shared" si="71"/>
        <v>#N/A</v>
      </c>
      <c r="U824" s="89"/>
      <c r="V824" s="103"/>
      <c r="W824" s="89" t="s">
        <v>37</v>
      </c>
      <c r="X824" s="89"/>
      <c r="Y824" s="103">
        <f t="shared" si="72"/>
        <v>0</v>
      </c>
      <c r="Z824" s="105">
        <v>12</v>
      </c>
      <c r="AA824" s="90">
        <f>('LEDGER LOAD INPUT'!E882)*-1</f>
        <v>0</v>
      </c>
      <c r="AB824" s="108">
        <f t="shared" si="69"/>
        <v>0</v>
      </c>
      <c r="AC824" s="112">
        <f t="shared" si="70"/>
        <v>0</v>
      </c>
    </row>
    <row r="825" spans="1:29">
      <c r="A825" s="89" t="s">
        <v>32</v>
      </c>
      <c r="B825" s="89" t="s">
        <v>32</v>
      </c>
      <c r="C825" s="89" t="s">
        <v>33</v>
      </c>
      <c r="D825" s="89" t="s">
        <v>33</v>
      </c>
      <c r="E825" s="89">
        <v>410000</v>
      </c>
      <c r="F825" s="89"/>
      <c r="G825" s="103" t="e">
        <f t="shared" si="73"/>
        <v>#N/A</v>
      </c>
      <c r="H825" s="89"/>
      <c r="I825" s="89"/>
      <c r="J825" s="89">
        <v>8000</v>
      </c>
      <c r="K825" s="103"/>
      <c r="L825" s="89"/>
      <c r="M825" s="89"/>
      <c r="N825" s="89"/>
      <c r="O825" s="89"/>
      <c r="P825" s="89"/>
      <c r="Q825" s="89">
        <v>100</v>
      </c>
      <c r="R825" s="89"/>
      <c r="S825" s="89"/>
      <c r="T825" s="103" t="e">
        <f t="shared" si="71"/>
        <v>#N/A</v>
      </c>
      <c r="U825" s="89"/>
      <c r="V825" s="103"/>
      <c r="W825" s="89" t="s">
        <v>37</v>
      </c>
      <c r="X825" s="89"/>
      <c r="Y825" s="103">
        <f t="shared" si="72"/>
        <v>0</v>
      </c>
      <c r="Z825" s="105">
        <v>12</v>
      </c>
      <c r="AA825" s="90">
        <f>'LEDGER LOAD INPUT'!E884</f>
        <v>0</v>
      </c>
      <c r="AB825" s="108">
        <f t="shared" si="69"/>
        <v>0</v>
      </c>
      <c r="AC825" s="112">
        <f t="shared" si="70"/>
        <v>0</v>
      </c>
    </row>
    <row r="826" spans="1:29">
      <c r="A826" s="89" t="s">
        <v>32</v>
      </c>
      <c r="B826" s="89" t="s">
        <v>32</v>
      </c>
      <c r="C826" s="89" t="s">
        <v>33</v>
      </c>
      <c r="D826" s="89" t="s">
        <v>33</v>
      </c>
      <c r="E826" s="89">
        <v>410000</v>
      </c>
      <c r="F826" s="89"/>
      <c r="G826" s="103" t="e">
        <f t="shared" si="73"/>
        <v>#N/A</v>
      </c>
      <c r="H826" s="89"/>
      <c r="I826" s="89"/>
      <c r="J826" s="89">
        <v>8000</v>
      </c>
      <c r="K826" s="103"/>
      <c r="L826" s="89"/>
      <c r="M826" s="89"/>
      <c r="N826" s="89"/>
      <c r="O826" s="89"/>
      <c r="P826" s="89"/>
      <c r="Q826" s="89" t="s">
        <v>38</v>
      </c>
      <c r="R826" s="89"/>
      <c r="S826" s="89"/>
      <c r="T826" s="103" t="e">
        <f t="shared" si="71"/>
        <v>#N/A</v>
      </c>
      <c r="U826" s="89"/>
      <c r="V826" s="103"/>
      <c r="W826" s="89" t="s">
        <v>37</v>
      </c>
      <c r="X826" s="89"/>
      <c r="Y826" s="103">
        <f t="shared" si="72"/>
        <v>0</v>
      </c>
      <c r="Z826" s="105">
        <v>12</v>
      </c>
      <c r="AA826" s="90">
        <f>'LEDGER LOAD INPUT'!E885</f>
        <v>0</v>
      </c>
      <c r="AB826" s="108">
        <f t="shared" si="69"/>
        <v>0</v>
      </c>
      <c r="AC826" s="112">
        <f t="shared" si="70"/>
        <v>0</v>
      </c>
    </row>
    <row r="827" spans="1:29">
      <c r="A827" s="89" t="s">
        <v>32</v>
      </c>
      <c r="B827" s="89" t="s">
        <v>32</v>
      </c>
      <c r="C827" s="89" t="s">
        <v>33</v>
      </c>
      <c r="D827" s="89" t="s">
        <v>33</v>
      </c>
      <c r="E827" s="89">
        <v>410000</v>
      </c>
      <c r="F827" s="89"/>
      <c r="G827" s="103" t="e">
        <f t="shared" si="73"/>
        <v>#N/A</v>
      </c>
      <c r="H827" s="89"/>
      <c r="I827" s="89"/>
      <c r="J827" s="89">
        <v>8000</v>
      </c>
      <c r="K827" s="103"/>
      <c r="L827" s="89"/>
      <c r="M827" s="89"/>
      <c r="N827" s="89"/>
      <c r="O827" s="89"/>
      <c r="P827" s="89"/>
      <c r="Q827" s="89">
        <v>610</v>
      </c>
      <c r="R827" s="89"/>
      <c r="S827" s="89"/>
      <c r="T827" s="103" t="e">
        <f t="shared" si="71"/>
        <v>#N/A</v>
      </c>
      <c r="U827" s="89"/>
      <c r="V827" s="103"/>
      <c r="W827" s="89" t="s">
        <v>37</v>
      </c>
      <c r="X827" s="89"/>
      <c r="Y827" s="103">
        <f t="shared" si="72"/>
        <v>0</v>
      </c>
      <c r="Z827" s="105">
        <v>12</v>
      </c>
      <c r="AA827" s="90">
        <f>'LEDGER LOAD INPUT'!E886</f>
        <v>0</v>
      </c>
      <c r="AB827" s="108">
        <f t="shared" si="69"/>
        <v>0</v>
      </c>
      <c r="AC827" s="112">
        <f t="shared" si="70"/>
        <v>0</v>
      </c>
    </row>
    <row r="828" spans="1:29">
      <c r="A828" s="89" t="s">
        <v>32</v>
      </c>
      <c r="B828" s="89" t="s">
        <v>32</v>
      </c>
      <c r="C828" s="89" t="s">
        <v>33</v>
      </c>
      <c r="D828" s="89" t="s">
        <v>33</v>
      </c>
      <c r="E828" s="89">
        <v>410000</v>
      </c>
      <c r="F828" s="89"/>
      <c r="G828" s="103" t="e">
        <f t="shared" si="73"/>
        <v>#N/A</v>
      </c>
      <c r="H828" s="89"/>
      <c r="I828" s="89"/>
      <c r="J828" s="89">
        <v>8000</v>
      </c>
      <c r="K828" s="103"/>
      <c r="L828" s="89"/>
      <c r="M828" s="89"/>
      <c r="N828" s="89"/>
      <c r="O828" s="89"/>
      <c r="P828" s="89"/>
      <c r="Q828" s="89">
        <v>620</v>
      </c>
      <c r="R828" s="89"/>
      <c r="S828" s="89"/>
      <c r="T828" s="103" t="e">
        <f t="shared" si="71"/>
        <v>#N/A</v>
      </c>
      <c r="U828" s="89"/>
      <c r="V828" s="103"/>
      <c r="W828" s="89" t="s">
        <v>37</v>
      </c>
      <c r="X828" s="89"/>
      <c r="Y828" s="103">
        <f t="shared" si="72"/>
        <v>0</v>
      </c>
      <c r="Z828" s="105">
        <v>12</v>
      </c>
      <c r="AA828" s="90">
        <f>'LEDGER LOAD INPUT'!E887</f>
        <v>0</v>
      </c>
      <c r="AB828" s="108">
        <f t="shared" si="69"/>
        <v>0</v>
      </c>
      <c r="AC828" s="112">
        <f t="shared" si="70"/>
        <v>0</v>
      </c>
    </row>
    <row r="829" spans="1:29">
      <c r="A829" s="89" t="s">
        <v>32</v>
      </c>
      <c r="B829" s="89" t="s">
        <v>32</v>
      </c>
      <c r="C829" s="89" t="s">
        <v>33</v>
      </c>
      <c r="D829" s="89" t="s">
        <v>33</v>
      </c>
      <c r="E829" s="89">
        <v>410000</v>
      </c>
      <c r="F829" s="89"/>
      <c r="G829" s="103" t="e">
        <f t="shared" si="73"/>
        <v>#N/A</v>
      </c>
      <c r="H829" s="89"/>
      <c r="I829" s="89"/>
      <c r="J829" s="89">
        <v>8000</v>
      </c>
      <c r="K829" s="103"/>
      <c r="L829" s="89"/>
      <c r="M829" s="89"/>
      <c r="N829" s="89"/>
      <c r="O829" s="89"/>
      <c r="P829" s="89"/>
      <c r="Q829" s="89">
        <v>900</v>
      </c>
      <c r="R829" s="89"/>
      <c r="S829" s="89"/>
      <c r="T829" s="103" t="e">
        <f t="shared" si="71"/>
        <v>#N/A</v>
      </c>
      <c r="U829" s="89"/>
      <c r="V829" s="103"/>
      <c r="W829" s="89" t="s">
        <v>37</v>
      </c>
      <c r="X829" s="89"/>
      <c r="Y829" s="103">
        <f t="shared" si="72"/>
        <v>0</v>
      </c>
      <c r="Z829" s="105">
        <v>12</v>
      </c>
      <c r="AA829" s="90">
        <f>'LEDGER LOAD INPUT'!E888</f>
        <v>0</v>
      </c>
      <c r="AB829" s="108">
        <f t="shared" si="69"/>
        <v>0</v>
      </c>
      <c r="AC829" s="112">
        <f t="shared" si="70"/>
        <v>0</v>
      </c>
    </row>
    <row r="830" spans="1:29">
      <c r="A830" s="89" t="s">
        <v>32</v>
      </c>
      <c r="B830" s="89" t="s">
        <v>32</v>
      </c>
      <c r="C830" s="89" t="s">
        <v>33</v>
      </c>
      <c r="D830" s="89" t="s">
        <v>33</v>
      </c>
      <c r="E830" s="89">
        <v>420000</v>
      </c>
      <c r="F830" s="89"/>
      <c r="G830" s="103" t="e">
        <f t="shared" si="73"/>
        <v>#N/A</v>
      </c>
      <c r="H830" s="89"/>
      <c r="I830" s="89"/>
      <c r="J830" s="89">
        <v>8000</v>
      </c>
      <c r="K830" s="103"/>
      <c r="L830" s="89"/>
      <c r="M830" s="89"/>
      <c r="N830" s="89"/>
      <c r="O830" s="89"/>
      <c r="P830" s="89"/>
      <c r="Q830" s="89">
        <v>100</v>
      </c>
      <c r="R830" s="89"/>
      <c r="S830" s="89"/>
      <c r="T830" s="103" t="e">
        <f t="shared" si="71"/>
        <v>#N/A</v>
      </c>
      <c r="U830" s="89"/>
      <c r="V830" s="103"/>
      <c r="W830" s="89" t="s">
        <v>37</v>
      </c>
      <c r="X830" s="89"/>
      <c r="Y830" s="103">
        <f t="shared" si="72"/>
        <v>0</v>
      </c>
      <c r="Z830" s="105">
        <v>12</v>
      </c>
      <c r="AA830" s="90">
        <f>'LEDGER LOAD INPUT'!E889</f>
        <v>0</v>
      </c>
      <c r="AB830" s="108">
        <f t="shared" si="69"/>
        <v>0</v>
      </c>
      <c r="AC830" s="112">
        <f t="shared" si="70"/>
        <v>0</v>
      </c>
    </row>
    <row r="831" spans="1:29">
      <c r="A831" s="89" t="s">
        <v>32</v>
      </c>
      <c r="B831" s="89" t="s">
        <v>32</v>
      </c>
      <c r="C831" s="89" t="s">
        <v>33</v>
      </c>
      <c r="D831" s="89" t="s">
        <v>33</v>
      </c>
      <c r="E831" s="89">
        <v>420000</v>
      </c>
      <c r="F831" s="89"/>
      <c r="G831" s="103" t="e">
        <f t="shared" si="73"/>
        <v>#N/A</v>
      </c>
      <c r="H831" s="89"/>
      <c r="I831" s="89"/>
      <c r="J831" s="89">
        <v>8000</v>
      </c>
      <c r="K831" s="103"/>
      <c r="L831" s="89"/>
      <c r="M831" s="89"/>
      <c r="N831" s="89"/>
      <c r="O831" s="89"/>
      <c r="P831" s="89"/>
      <c r="Q831" s="89" t="s">
        <v>38</v>
      </c>
      <c r="R831" s="89"/>
      <c r="S831" s="89"/>
      <c r="T831" s="103" t="e">
        <f t="shared" si="71"/>
        <v>#N/A</v>
      </c>
      <c r="U831" s="89"/>
      <c r="V831" s="103"/>
      <c r="W831" s="89" t="s">
        <v>37</v>
      </c>
      <c r="X831" s="89"/>
      <c r="Y831" s="103">
        <f t="shared" si="72"/>
        <v>0</v>
      </c>
      <c r="Z831" s="105">
        <v>12</v>
      </c>
      <c r="AA831" s="90">
        <f>'LEDGER LOAD INPUT'!E890</f>
        <v>0</v>
      </c>
      <c r="AB831" s="108">
        <f t="shared" si="69"/>
        <v>0</v>
      </c>
      <c r="AC831" s="112">
        <f t="shared" si="70"/>
        <v>0</v>
      </c>
    </row>
    <row r="832" spans="1:29">
      <c r="A832" s="89" t="s">
        <v>32</v>
      </c>
      <c r="B832" s="89" t="s">
        <v>32</v>
      </c>
      <c r="C832" s="89" t="s">
        <v>33</v>
      </c>
      <c r="D832" s="89" t="s">
        <v>33</v>
      </c>
      <c r="E832" s="89">
        <v>420000</v>
      </c>
      <c r="F832" s="89"/>
      <c r="G832" s="103" t="e">
        <f t="shared" si="73"/>
        <v>#N/A</v>
      </c>
      <c r="H832" s="89"/>
      <c r="I832" s="89"/>
      <c r="J832" s="89">
        <v>8000</v>
      </c>
      <c r="K832" s="103"/>
      <c r="L832" s="89"/>
      <c r="M832" s="89"/>
      <c r="N832" s="89"/>
      <c r="O832" s="89"/>
      <c r="P832" s="89"/>
      <c r="Q832" s="89">
        <v>610</v>
      </c>
      <c r="R832" s="89"/>
      <c r="S832" s="89"/>
      <c r="T832" s="103" t="e">
        <f t="shared" si="71"/>
        <v>#N/A</v>
      </c>
      <c r="U832" s="89"/>
      <c r="V832" s="103"/>
      <c r="W832" s="89" t="s">
        <v>37</v>
      </c>
      <c r="X832" s="89"/>
      <c r="Y832" s="103">
        <f t="shared" si="72"/>
        <v>0</v>
      </c>
      <c r="Z832" s="105">
        <v>12</v>
      </c>
      <c r="AA832" s="90">
        <f>'LEDGER LOAD INPUT'!E891</f>
        <v>0</v>
      </c>
      <c r="AB832" s="108">
        <f t="shared" si="69"/>
        <v>0</v>
      </c>
      <c r="AC832" s="112">
        <f t="shared" si="70"/>
        <v>0</v>
      </c>
    </row>
    <row r="833" spans="1:29">
      <c r="A833" s="89" t="s">
        <v>32</v>
      </c>
      <c r="B833" s="89" t="s">
        <v>32</v>
      </c>
      <c r="C833" s="89" t="s">
        <v>33</v>
      </c>
      <c r="D833" s="89" t="s">
        <v>33</v>
      </c>
      <c r="E833" s="89">
        <v>420000</v>
      </c>
      <c r="F833" s="89"/>
      <c r="G833" s="103" t="e">
        <f t="shared" si="73"/>
        <v>#N/A</v>
      </c>
      <c r="H833" s="89"/>
      <c r="I833" s="89"/>
      <c r="J833" s="89">
        <v>8000</v>
      </c>
      <c r="K833" s="103"/>
      <c r="L833" s="89"/>
      <c r="M833" s="89"/>
      <c r="N833" s="89"/>
      <c r="O833" s="89"/>
      <c r="P833" s="89"/>
      <c r="Q833" s="89">
        <v>620</v>
      </c>
      <c r="R833" s="89"/>
      <c r="S833" s="89"/>
      <c r="T833" s="103" t="e">
        <f t="shared" si="71"/>
        <v>#N/A</v>
      </c>
      <c r="U833" s="89"/>
      <c r="V833" s="103"/>
      <c r="W833" s="89" t="s">
        <v>37</v>
      </c>
      <c r="X833" s="89"/>
      <c r="Y833" s="103">
        <f t="shared" si="72"/>
        <v>0</v>
      </c>
      <c r="Z833" s="105">
        <v>12</v>
      </c>
      <c r="AA833" s="90">
        <f>'LEDGER LOAD INPUT'!E892</f>
        <v>0</v>
      </c>
      <c r="AB833" s="108">
        <f t="shared" si="69"/>
        <v>0</v>
      </c>
      <c r="AC833" s="112">
        <f t="shared" si="70"/>
        <v>0</v>
      </c>
    </row>
    <row r="834" spans="1:29">
      <c r="A834" s="89" t="s">
        <v>32</v>
      </c>
      <c r="B834" s="89" t="s">
        <v>32</v>
      </c>
      <c r="C834" s="89" t="s">
        <v>33</v>
      </c>
      <c r="D834" s="89" t="s">
        <v>33</v>
      </c>
      <c r="E834" s="89">
        <v>420000</v>
      </c>
      <c r="F834" s="89"/>
      <c r="G834" s="103" t="e">
        <f t="shared" si="73"/>
        <v>#N/A</v>
      </c>
      <c r="H834" s="89"/>
      <c r="I834" s="89"/>
      <c r="J834" s="89">
        <v>8000</v>
      </c>
      <c r="K834" s="103"/>
      <c r="L834" s="89"/>
      <c r="M834" s="89"/>
      <c r="N834" s="89"/>
      <c r="O834" s="89"/>
      <c r="P834" s="89"/>
      <c r="Q834" s="89">
        <v>900</v>
      </c>
      <c r="R834" s="89"/>
      <c r="S834" s="89"/>
      <c r="T834" s="103" t="e">
        <f t="shared" si="71"/>
        <v>#N/A</v>
      </c>
      <c r="U834" s="89"/>
      <c r="V834" s="103"/>
      <c r="W834" s="89" t="s">
        <v>37</v>
      </c>
      <c r="X834" s="89"/>
      <c r="Y834" s="103">
        <f t="shared" si="72"/>
        <v>0</v>
      </c>
      <c r="Z834" s="105">
        <v>12</v>
      </c>
      <c r="AA834" s="90">
        <f>'LEDGER LOAD INPUT'!E893</f>
        <v>0</v>
      </c>
      <c r="AB834" s="108">
        <f t="shared" si="69"/>
        <v>0</v>
      </c>
      <c r="AC834" s="112">
        <f t="shared" si="70"/>
        <v>0</v>
      </c>
    </row>
    <row r="835" spans="1:29">
      <c r="A835" s="89" t="s">
        <v>32</v>
      </c>
      <c r="B835" s="89" t="s">
        <v>32</v>
      </c>
      <c r="C835" s="89" t="s">
        <v>33</v>
      </c>
      <c r="D835" s="89" t="s">
        <v>33</v>
      </c>
      <c r="E835" s="89">
        <v>430000</v>
      </c>
      <c r="F835" s="89"/>
      <c r="G835" s="103" t="e">
        <f t="shared" si="73"/>
        <v>#N/A</v>
      </c>
      <c r="H835" s="89"/>
      <c r="I835" s="89"/>
      <c r="J835" s="89">
        <v>8000</v>
      </c>
      <c r="K835" s="103"/>
      <c r="L835" s="89"/>
      <c r="M835" s="89"/>
      <c r="N835" s="89"/>
      <c r="O835" s="89"/>
      <c r="P835" s="89"/>
      <c r="Q835" s="89">
        <v>100</v>
      </c>
      <c r="R835" s="89"/>
      <c r="S835" s="89"/>
      <c r="T835" s="103" t="e">
        <f t="shared" si="71"/>
        <v>#N/A</v>
      </c>
      <c r="U835" s="89"/>
      <c r="V835" s="103"/>
      <c r="W835" s="89" t="s">
        <v>37</v>
      </c>
      <c r="X835" s="89"/>
      <c r="Y835" s="103">
        <f t="shared" si="72"/>
        <v>0</v>
      </c>
      <c r="Z835" s="105">
        <v>12</v>
      </c>
      <c r="AA835" s="90">
        <f>'LEDGER LOAD INPUT'!E894</f>
        <v>0</v>
      </c>
      <c r="AB835" s="108">
        <f t="shared" si="69"/>
        <v>0</v>
      </c>
      <c r="AC835" s="112">
        <f t="shared" si="70"/>
        <v>0</v>
      </c>
    </row>
    <row r="836" spans="1:29">
      <c r="A836" s="89" t="s">
        <v>32</v>
      </c>
      <c r="B836" s="89" t="s">
        <v>32</v>
      </c>
      <c r="C836" s="89" t="s">
        <v>33</v>
      </c>
      <c r="D836" s="89" t="s">
        <v>33</v>
      </c>
      <c r="E836" s="89">
        <v>430000</v>
      </c>
      <c r="F836" s="89"/>
      <c r="G836" s="103" t="e">
        <f t="shared" si="73"/>
        <v>#N/A</v>
      </c>
      <c r="H836" s="89"/>
      <c r="I836" s="89"/>
      <c r="J836" s="89">
        <v>8000</v>
      </c>
      <c r="K836" s="103"/>
      <c r="L836" s="89"/>
      <c r="M836" s="89"/>
      <c r="N836" s="89"/>
      <c r="O836" s="89"/>
      <c r="P836" s="89"/>
      <c r="Q836" s="89" t="s">
        <v>38</v>
      </c>
      <c r="R836" s="89"/>
      <c r="S836" s="89"/>
      <c r="T836" s="103" t="e">
        <f t="shared" si="71"/>
        <v>#N/A</v>
      </c>
      <c r="U836" s="89"/>
      <c r="V836" s="103"/>
      <c r="W836" s="89" t="s">
        <v>37</v>
      </c>
      <c r="X836" s="89"/>
      <c r="Y836" s="103">
        <f t="shared" si="72"/>
        <v>0</v>
      </c>
      <c r="Z836" s="105">
        <v>12</v>
      </c>
      <c r="AA836" s="90">
        <f>'LEDGER LOAD INPUT'!E895</f>
        <v>0</v>
      </c>
      <c r="AB836" s="108">
        <f t="shared" si="69"/>
        <v>0</v>
      </c>
      <c r="AC836" s="112">
        <f t="shared" si="70"/>
        <v>0</v>
      </c>
    </row>
    <row r="837" spans="1:29">
      <c r="A837" s="89" t="s">
        <v>32</v>
      </c>
      <c r="B837" s="89" t="s">
        <v>32</v>
      </c>
      <c r="C837" s="89" t="s">
        <v>33</v>
      </c>
      <c r="D837" s="89" t="s">
        <v>33</v>
      </c>
      <c r="E837" s="89">
        <v>430000</v>
      </c>
      <c r="F837" s="89"/>
      <c r="G837" s="103" t="e">
        <f t="shared" si="73"/>
        <v>#N/A</v>
      </c>
      <c r="H837" s="89"/>
      <c r="I837" s="89"/>
      <c r="J837" s="89">
        <v>8000</v>
      </c>
      <c r="K837" s="103"/>
      <c r="L837" s="89"/>
      <c r="M837" s="89"/>
      <c r="N837" s="89"/>
      <c r="O837" s="89"/>
      <c r="P837" s="89"/>
      <c r="Q837" s="89">
        <v>610</v>
      </c>
      <c r="R837" s="89"/>
      <c r="S837" s="89"/>
      <c r="T837" s="103" t="e">
        <f t="shared" si="71"/>
        <v>#N/A</v>
      </c>
      <c r="U837" s="89"/>
      <c r="V837" s="103"/>
      <c r="W837" s="89" t="s">
        <v>37</v>
      </c>
      <c r="X837" s="89"/>
      <c r="Y837" s="103">
        <f t="shared" si="72"/>
        <v>0</v>
      </c>
      <c r="Z837" s="105">
        <v>12</v>
      </c>
      <c r="AA837" s="90">
        <f>'LEDGER LOAD INPUT'!E896</f>
        <v>0</v>
      </c>
      <c r="AB837" s="108">
        <f t="shared" si="69"/>
        <v>0</v>
      </c>
      <c r="AC837" s="112">
        <f t="shared" si="70"/>
        <v>0</v>
      </c>
    </row>
    <row r="838" spans="1:29">
      <c r="A838" s="89" t="s">
        <v>32</v>
      </c>
      <c r="B838" s="89" t="s">
        <v>32</v>
      </c>
      <c r="C838" s="89" t="s">
        <v>33</v>
      </c>
      <c r="D838" s="89" t="s">
        <v>33</v>
      </c>
      <c r="E838" s="89">
        <v>430000</v>
      </c>
      <c r="F838" s="89"/>
      <c r="G838" s="103" t="e">
        <f t="shared" si="73"/>
        <v>#N/A</v>
      </c>
      <c r="H838" s="89"/>
      <c r="I838" s="89"/>
      <c r="J838" s="89">
        <v>8000</v>
      </c>
      <c r="K838" s="103"/>
      <c r="L838" s="89"/>
      <c r="M838" s="89"/>
      <c r="N838" s="89"/>
      <c r="O838" s="89"/>
      <c r="P838" s="89"/>
      <c r="Q838" s="89">
        <v>620</v>
      </c>
      <c r="R838" s="89"/>
      <c r="S838" s="89"/>
      <c r="T838" s="103" t="e">
        <f t="shared" si="71"/>
        <v>#N/A</v>
      </c>
      <c r="U838" s="89"/>
      <c r="V838" s="103"/>
      <c r="W838" s="89" t="s">
        <v>37</v>
      </c>
      <c r="X838" s="89"/>
      <c r="Y838" s="103">
        <f t="shared" si="72"/>
        <v>0</v>
      </c>
      <c r="Z838" s="105">
        <v>12</v>
      </c>
      <c r="AA838" s="90">
        <f>'LEDGER LOAD INPUT'!E897</f>
        <v>0</v>
      </c>
      <c r="AB838" s="108">
        <f t="shared" si="69"/>
        <v>0</v>
      </c>
      <c r="AC838" s="112">
        <f t="shared" si="70"/>
        <v>0</v>
      </c>
    </row>
    <row r="839" spans="1:29">
      <c r="A839" s="89" t="s">
        <v>32</v>
      </c>
      <c r="B839" s="89" t="s">
        <v>32</v>
      </c>
      <c r="C839" s="89" t="s">
        <v>33</v>
      </c>
      <c r="D839" s="89" t="s">
        <v>33</v>
      </c>
      <c r="E839" s="89">
        <v>430000</v>
      </c>
      <c r="F839" s="89"/>
      <c r="G839" s="103" t="e">
        <f t="shared" si="73"/>
        <v>#N/A</v>
      </c>
      <c r="H839" s="89"/>
      <c r="I839" s="89"/>
      <c r="J839" s="89">
        <v>8000</v>
      </c>
      <c r="K839" s="103"/>
      <c r="L839" s="89"/>
      <c r="M839" s="89"/>
      <c r="N839" s="89"/>
      <c r="O839" s="89"/>
      <c r="P839" s="89"/>
      <c r="Q839" s="89">
        <v>900</v>
      </c>
      <c r="R839" s="89"/>
      <c r="S839" s="89"/>
      <c r="T839" s="103" t="e">
        <f t="shared" si="71"/>
        <v>#N/A</v>
      </c>
      <c r="U839" s="89"/>
      <c r="V839" s="103"/>
      <c r="W839" s="89" t="s">
        <v>37</v>
      </c>
      <c r="X839" s="89"/>
      <c r="Y839" s="103">
        <f t="shared" si="72"/>
        <v>0</v>
      </c>
      <c r="Z839" s="105">
        <v>12</v>
      </c>
      <c r="AA839" s="90">
        <f>'LEDGER LOAD INPUT'!E898</f>
        <v>0</v>
      </c>
      <c r="AB839" s="108">
        <f t="shared" si="69"/>
        <v>0</v>
      </c>
      <c r="AC839" s="112">
        <f t="shared" si="70"/>
        <v>0</v>
      </c>
    </row>
    <row r="840" spans="1:29">
      <c r="A840" s="89" t="s">
        <v>32</v>
      </c>
      <c r="B840" s="89" t="s">
        <v>32</v>
      </c>
      <c r="C840" s="89" t="s">
        <v>33</v>
      </c>
      <c r="D840" s="89" t="s">
        <v>33</v>
      </c>
      <c r="E840" s="89">
        <v>440000</v>
      </c>
      <c r="F840" s="89"/>
      <c r="G840" s="103" t="e">
        <f t="shared" si="73"/>
        <v>#N/A</v>
      </c>
      <c r="H840" s="89"/>
      <c r="I840" s="89"/>
      <c r="J840" s="89">
        <v>8000</v>
      </c>
      <c r="K840" s="103"/>
      <c r="L840" s="89"/>
      <c r="M840" s="89"/>
      <c r="N840" s="89"/>
      <c r="O840" s="89"/>
      <c r="P840" s="89"/>
      <c r="Q840" s="89">
        <v>100</v>
      </c>
      <c r="R840" s="89"/>
      <c r="S840" s="89"/>
      <c r="T840" s="103" t="e">
        <f t="shared" si="71"/>
        <v>#N/A</v>
      </c>
      <c r="U840" s="89"/>
      <c r="V840" s="103"/>
      <c r="W840" s="89" t="s">
        <v>37</v>
      </c>
      <c r="X840" s="89"/>
      <c r="Y840" s="103">
        <f t="shared" si="72"/>
        <v>0</v>
      </c>
      <c r="Z840" s="105">
        <v>12</v>
      </c>
      <c r="AA840" s="90">
        <f>'LEDGER LOAD INPUT'!E899</f>
        <v>0</v>
      </c>
      <c r="AB840" s="108">
        <f t="shared" ref="AB840:AB884" si="74">AA840</f>
        <v>0</v>
      </c>
      <c r="AC840" s="112">
        <f t="shared" ref="AC840:AC884" si="75">AA840</f>
        <v>0</v>
      </c>
    </row>
    <row r="841" spans="1:29">
      <c r="A841" s="89" t="s">
        <v>32</v>
      </c>
      <c r="B841" s="89" t="s">
        <v>32</v>
      </c>
      <c r="C841" s="89" t="s">
        <v>33</v>
      </c>
      <c r="D841" s="89" t="s">
        <v>33</v>
      </c>
      <c r="E841" s="89">
        <v>440000</v>
      </c>
      <c r="F841" s="89"/>
      <c r="G841" s="103" t="e">
        <f t="shared" si="73"/>
        <v>#N/A</v>
      </c>
      <c r="H841" s="89"/>
      <c r="I841" s="89"/>
      <c r="J841" s="89">
        <v>8000</v>
      </c>
      <c r="K841" s="103"/>
      <c r="L841" s="89"/>
      <c r="M841" s="89"/>
      <c r="N841" s="89"/>
      <c r="O841" s="89"/>
      <c r="P841" s="89"/>
      <c r="Q841" s="89" t="s">
        <v>38</v>
      </c>
      <c r="R841" s="89"/>
      <c r="S841" s="89"/>
      <c r="T841" s="103" t="e">
        <f t="shared" si="71"/>
        <v>#N/A</v>
      </c>
      <c r="U841" s="89"/>
      <c r="V841" s="103"/>
      <c r="W841" s="89" t="s">
        <v>37</v>
      </c>
      <c r="X841" s="89"/>
      <c r="Y841" s="103">
        <f t="shared" si="72"/>
        <v>0</v>
      </c>
      <c r="Z841" s="105">
        <v>12</v>
      </c>
      <c r="AA841" s="90">
        <f>'LEDGER LOAD INPUT'!E900</f>
        <v>0</v>
      </c>
      <c r="AB841" s="108">
        <f t="shared" si="74"/>
        <v>0</v>
      </c>
      <c r="AC841" s="112">
        <f t="shared" si="75"/>
        <v>0</v>
      </c>
    </row>
    <row r="842" spans="1:29">
      <c r="A842" s="89" t="s">
        <v>32</v>
      </c>
      <c r="B842" s="89" t="s">
        <v>32</v>
      </c>
      <c r="C842" s="89" t="s">
        <v>33</v>
      </c>
      <c r="D842" s="89" t="s">
        <v>33</v>
      </c>
      <c r="E842" s="89">
        <v>440000</v>
      </c>
      <c r="F842" s="89"/>
      <c r="G842" s="103" t="e">
        <f t="shared" si="73"/>
        <v>#N/A</v>
      </c>
      <c r="H842" s="89"/>
      <c r="I842" s="89"/>
      <c r="J842" s="89">
        <v>8000</v>
      </c>
      <c r="K842" s="103"/>
      <c r="L842" s="89"/>
      <c r="M842" s="89"/>
      <c r="N842" s="89"/>
      <c r="O842" s="89"/>
      <c r="P842" s="89"/>
      <c r="Q842" s="89">
        <v>610</v>
      </c>
      <c r="R842" s="89"/>
      <c r="S842" s="89"/>
      <c r="T842" s="103" t="e">
        <f t="shared" si="71"/>
        <v>#N/A</v>
      </c>
      <c r="U842" s="89"/>
      <c r="V842" s="103"/>
      <c r="W842" s="89" t="s">
        <v>37</v>
      </c>
      <c r="X842" s="89"/>
      <c r="Y842" s="103">
        <f t="shared" si="72"/>
        <v>0</v>
      </c>
      <c r="Z842" s="105">
        <v>12</v>
      </c>
      <c r="AA842" s="90">
        <f>'LEDGER LOAD INPUT'!E901</f>
        <v>0</v>
      </c>
      <c r="AB842" s="108">
        <f t="shared" si="74"/>
        <v>0</v>
      </c>
      <c r="AC842" s="112">
        <f t="shared" si="75"/>
        <v>0</v>
      </c>
    </row>
    <row r="843" spans="1:29">
      <c r="A843" s="89" t="s">
        <v>32</v>
      </c>
      <c r="B843" s="89" t="s">
        <v>32</v>
      </c>
      <c r="C843" s="89" t="s">
        <v>33</v>
      </c>
      <c r="D843" s="89" t="s">
        <v>33</v>
      </c>
      <c r="E843" s="89">
        <v>440000</v>
      </c>
      <c r="F843" s="89"/>
      <c r="G843" s="103" t="e">
        <f t="shared" si="73"/>
        <v>#N/A</v>
      </c>
      <c r="H843" s="89"/>
      <c r="I843" s="89"/>
      <c r="J843" s="89">
        <v>8000</v>
      </c>
      <c r="K843" s="103"/>
      <c r="L843" s="89"/>
      <c r="M843" s="89"/>
      <c r="N843" s="89"/>
      <c r="O843" s="89"/>
      <c r="P843" s="89"/>
      <c r="Q843" s="89">
        <v>620</v>
      </c>
      <c r="R843" s="89"/>
      <c r="S843" s="89"/>
      <c r="T843" s="103" t="e">
        <f t="shared" si="71"/>
        <v>#N/A</v>
      </c>
      <c r="U843" s="89"/>
      <c r="V843" s="103"/>
      <c r="W843" s="89" t="s">
        <v>37</v>
      </c>
      <c r="X843" s="89"/>
      <c r="Y843" s="103">
        <f t="shared" si="72"/>
        <v>0</v>
      </c>
      <c r="Z843" s="105">
        <v>12</v>
      </c>
      <c r="AA843" s="90">
        <f>'LEDGER LOAD INPUT'!E902</f>
        <v>0</v>
      </c>
      <c r="AB843" s="108">
        <f t="shared" si="74"/>
        <v>0</v>
      </c>
      <c r="AC843" s="112">
        <f t="shared" si="75"/>
        <v>0</v>
      </c>
    </row>
    <row r="844" spans="1:29">
      <c r="A844" s="89" t="s">
        <v>32</v>
      </c>
      <c r="B844" s="89" t="s">
        <v>32</v>
      </c>
      <c r="C844" s="89" t="s">
        <v>33</v>
      </c>
      <c r="D844" s="89" t="s">
        <v>33</v>
      </c>
      <c r="E844" s="89">
        <v>440000</v>
      </c>
      <c r="F844" s="89"/>
      <c r="G844" s="103" t="e">
        <f t="shared" si="73"/>
        <v>#N/A</v>
      </c>
      <c r="H844" s="89"/>
      <c r="I844" s="89"/>
      <c r="J844" s="89">
        <v>8000</v>
      </c>
      <c r="K844" s="103"/>
      <c r="L844" s="89"/>
      <c r="M844" s="89"/>
      <c r="N844" s="89"/>
      <c r="O844" s="89"/>
      <c r="P844" s="89"/>
      <c r="Q844" s="89">
        <v>900</v>
      </c>
      <c r="R844" s="89"/>
      <c r="S844" s="89"/>
      <c r="T844" s="103" t="e">
        <f t="shared" si="71"/>
        <v>#N/A</v>
      </c>
      <c r="U844" s="89"/>
      <c r="V844" s="103"/>
      <c r="W844" s="89" t="s">
        <v>37</v>
      </c>
      <c r="X844" s="89"/>
      <c r="Y844" s="103">
        <f t="shared" si="72"/>
        <v>0</v>
      </c>
      <c r="Z844" s="105">
        <v>12</v>
      </c>
      <c r="AA844" s="90">
        <f>'LEDGER LOAD INPUT'!E903</f>
        <v>0</v>
      </c>
      <c r="AB844" s="108">
        <f t="shared" si="74"/>
        <v>0</v>
      </c>
      <c r="AC844" s="112">
        <f t="shared" si="75"/>
        <v>0</v>
      </c>
    </row>
    <row r="845" spans="1:29">
      <c r="A845" s="89" t="s">
        <v>32</v>
      </c>
      <c r="B845" s="89" t="s">
        <v>32</v>
      </c>
      <c r="C845" s="89" t="s">
        <v>33</v>
      </c>
      <c r="D845" s="89" t="s">
        <v>33</v>
      </c>
      <c r="E845" s="89">
        <v>450000</v>
      </c>
      <c r="F845" s="89"/>
      <c r="G845" s="103" t="e">
        <f t="shared" si="73"/>
        <v>#N/A</v>
      </c>
      <c r="H845" s="89"/>
      <c r="I845" s="89"/>
      <c r="J845" s="89">
        <v>8000</v>
      </c>
      <c r="K845" s="103"/>
      <c r="L845" s="89"/>
      <c r="M845" s="89"/>
      <c r="N845" s="89"/>
      <c r="O845" s="89"/>
      <c r="P845" s="89"/>
      <c r="Q845" s="89">
        <v>100</v>
      </c>
      <c r="R845" s="89"/>
      <c r="S845" s="89"/>
      <c r="T845" s="103" t="e">
        <f t="shared" si="71"/>
        <v>#N/A</v>
      </c>
      <c r="U845" s="89"/>
      <c r="V845" s="103"/>
      <c r="W845" s="89" t="s">
        <v>37</v>
      </c>
      <c r="X845" s="89"/>
      <c r="Y845" s="103">
        <f t="shared" si="72"/>
        <v>0</v>
      </c>
      <c r="Z845" s="105">
        <v>12</v>
      </c>
      <c r="AA845" s="90">
        <f>'LEDGER LOAD INPUT'!E904</f>
        <v>0</v>
      </c>
      <c r="AB845" s="108">
        <f t="shared" si="74"/>
        <v>0</v>
      </c>
      <c r="AC845" s="112">
        <f t="shared" si="75"/>
        <v>0</v>
      </c>
    </row>
    <row r="846" spans="1:29">
      <c r="A846" s="89" t="s">
        <v>32</v>
      </c>
      <c r="B846" s="89" t="s">
        <v>32</v>
      </c>
      <c r="C846" s="89" t="s">
        <v>33</v>
      </c>
      <c r="D846" s="89" t="s">
        <v>33</v>
      </c>
      <c r="E846" s="89">
        <v>450000</v>
      </c>
      <c r="F846" s="89"/>
      <c r="G846" s="103" t="e">
        <f t="shared" si="73"/>
        <v>#N/A</v>
      </c>
      <c r="H846" s="89"/>
      <c r="I846" s="89"/>
      <c r="J846" s="89">
        <v>8000</v>
      </c>
      <c r="K846" s="103"/>
      <c r="L846" s="89"/>
      <c r="M846" s="89"/>
      <c r="N846" s="89"/>
      <c r="O846" s="89"/>
      <c r="P846" s="89"/>
      <c r="Q846" s="89" t="s">
        <v>38</v>
      </c>
      <c r="R846" s="89"/>
      <c r="S846" s="89"/>
      <c r="T846" s="103" t="e">
        <f t="shared" si="71"/>
        <v>#N/A</v>
      </c>
      <c r="U846" s="89"/>
      <c r="V846" s="103"/>
      <c r="W846" s="89" t="s">
        <v>37</v>
      </c>
      <c r="X846" s="89"/>
      <c r="Y846" s="103">
        <f t="shared" si="72"/>
        <v>0</v>
      </c>
      <c r="Z846" s="105">
        <v>12</v>
      </c>
      <c r="AA846" s="90">
        <f>'LEDGER LOAD INPUT'!E905</f>
        <v>0</v>
      </c>
      <c r="AB846" s="108">
        <f t="shared" si="74"/>
        <v>0</v>
      </c>
      <c r="AC846" s="112">
        <f t="shared" si="75"/>
        <v>0</v>
      </c>
    </row>
    <row r="847" spans="1:29">
      <c r="A847" s="89" t="s">
        <v>32</v>
      </c>
      <c r="B847" s="89" t="s">
        <v>32</v>
      </c>
      <c r="C847" s="89" t="s">
        <v>33</v>
      </c>
      <c r="D847" s="89" t="s">
        <v>33</v>
      </c>
      <c r="E847" s="89">
        <v>450000</v>
      </c>
      <c r="F847" s="89"/>
      <c r="G847" s="103" t="e">
        <f t="shared" si="73"/>
        <v>#N/A</v>
      </c>
      <c r="H847" s="89"/>
      <c r="I847" s="89"/>
      <c r="J847" s="89">
        <v>8000</v>
      </c>
      <c r="K847" s="103"/>
      <c r="L847" s="89"/>
      <c r="M847" s="89"/>
      <c r="N847" s="89"/>
      <c r="O847" s="89"/>
      <c r="P847" s="89"/>
      <c r="Q847" s="89">
        <v>610</v>
      </c>
      <c r="R847" s="89"/>
      <c r="S847" s="89"/>
      <c r="T847" s="103" t="e">
        <f t="shared" si="71"/>
        <v>#N/A</v>
      </c>
      <c r="U847" s="89"/>
      <c r="V847" s="103"/>
      <c r="W847" s="89" t="s">
        <v>37</v>
      </c>
      <c r="X847" s="89"/>
      <c r="Y847" s="103">
        <f t="shared" si="72"/>
        <v>0</v>
      </c>
      <c r="Z847" s="105">
        <v>12</v>
      </c>
      <c r="AA847" s="90">
        <f>'LEDGER LOAD INPUT'!E906</f>
        <v>0</v>
      </c>
      <c r="AB847" s="108">
        <f t="shared" si="74"/>
        <v>0</v>
      </c>
      <c r="AC847" s="112">
        <f t="shared" si="75"/>
        <v>0</v>
      </c>
    </row>
    <row r="848" spans="1:29">
      <c r="A848" s="89" t="s">
        <v>32</v>
      </c>
      <c r="B848" s="89" t="s">
        <v>32</v>
      </c>
      <c r="C848" s="89" t="s">
        <v>33</v>
      </c>
      <c r="D848" s="89" t="s">
        <v>33</v>
      </c>
      <c r="E848" s="89">
        <v>450000</v>
      </c>
      <c r="F848" s="89"/>
      <c r="G848" s="103" t="e">
        <f t="shared" si="73"/>
        <v>#N/A</v>
      </c>
      <c r="H848" s="89"/>
      <c r="I848" s="89"/>
      <c r="J848" s="89">
        <v>8000</v>
      </c>
      <c r="K848" s="103"/>
      <c r="L848" s="89"/>
      <c r="M848" s="89"/>
      <c r="N848" s="89"/>
      <c r="O848" s="89"/>
      <c r="P848" s="89"/>
      <c r="Q848" s="89">
        <v>620</v>
      </c>
      <c r="R848" s="89"/>
      <c r="S848" s="89"/>
      <c r="T848" s="103" t="e">
        <f t="shared" si="71"/>
        <v>#N/A</v>
      </c>
      <c r="U848" s="89"/>
      <c r="V848" s="103"/>
      <c r="W848" s="89" t="s">
        <v>37</v>
      </c>
      <c r="X848" s="89"/>
      <c r="Y848" s="103">
        <f t="shared" si="72"/>
        <v>0</v>
      </c>
      <c r="Z848" s="105">
        <v>12</v>
      </c>
      <c r="AA848" s="90">
        <f>'LEDGER LOAD INPUT'!E907</f>
        <v>0</v>
      </c>
      <c r="AB848" s="108">
        <f t="shared" si="74"/>
        <v>0</v>
      </c>
      <c r="AC848" s="112">
        <f t="shared" si="75"/>
        <v>0</v>
      </c>
    </row>
    <row r="849" spans="1:29">
      <c r="A849" s="89" t="s">
        <v>32</v>
      </c>
      <c r="B849" s="89" t="s">
        <v>32</v>
      </c>
      <c r="C849" s="89" t="s">
        <v>33</v>
      </c>
      <c r="D849" s="89" t="s">
        <v>33</v>
      </c>
      <c r="E849" s="89">
        <v>450000</v>
      </c>
      <c r="F849" s="89"/>
      <c r="G849" s="103" t="e">
        <f t="shared" si="73"/>
        <v>#N/A</v>
      </c>
      <c r="H849" s="89"/>
      <c r="I849" s="89"/>
      <c r="J849" s="89">
        <v>8000</v>
      </c>
      <c r="K849" s="103"/>
      <c r="L849" s="89"/>
      <c r="M849" s="89"/>
      <c r="N849" s="89"/>
      <c r="O849" s="89"/>
      <c r="P849" s="89"/>
      <c r="Q849" s="89">
        <v>900</v>
      </c>
      <c r="R849" s="89"/>
      <c r="S849" s="89"/>
      <c r="T849" s="103" t="e">
        <f t="shared" si="71"/>
        <v>#N/A</v>
      </c>
      <c r="U849" s="89"/>
      <c r="V849" s="103"/>
      <c r="W849" s="89" t="s">
        <v>37</v>
      </c>
      <c r="X849" s="89"/>
      <c r="Y849" s="103">
        <f t="shared" si="72"/>
        <v>0</v>
      </c>
      <c r="Z849" s="105">
        <v>12</v>
      </c>
      <c r="AA849" s="90">
        <f>'LEDGER LOAD INPUT'!E908</f>
        <v>0</v>
      </c>
      <c r="AB849" s="108">
        <f t="shared" si="74"/>
        <v>0</v>
      </c>
      <c r="AC849" s="112">
        <f t="shared" si="75"/>
        <v>0</v>
      </c>
    </row>
    <row r="850" spans="1:29">
      <c r="A850" s="89" t="s">
        <v>32</v>
      </c>
      <c r="B850" s="89" t="s">
        <v>32</v>
      </c>
      <c r="C850" s="89" t="s">
        <v>33</v>
      </c>
      <c r="D850" s="89" t="s">
        <v>33</v>
      </c>
      <c r="E850" s="89">
        <v>460000</v>
      </c>
      <c r="F850" s="89"/>
      <c r="G850" s="103" t="e">
        <f t="shared" si="73"/>
        <v>#N/A</v>
      </c>
      <c r="H850" s="89"/>
      <c r="I850" s="89"/>
      <c r="J850" s="89">
        <v>8000</v>
      </c>
      <c r="K850" s="103"/>
      <c r="L850" s="89"/>
      <c r="M850" s="89"/>
      <c r="N850" s="89"/>
      <c r="O850" s="89"/>
      <c r="P850" s="89"/>
      <c r="Q850" s="89">
        <v>100</v>
      </c>
      <c r="R850" s="89"/>
      <c r="S850" s="89"/>
      <c r="T850" s="103" t="e">
        <f t="shared" si="71"/>
        <v>#N/A</v>
      </c>
      <c r="U850" s="89"/>
      <c r="V850" s="103"/>
      <c r="W850" s="89" t="s">
        <v>37</v>
      </c>
      <c r="X850" s="89"/>
      <c r="Y850" s="103">
        <f t="shared" si="72"/>
        <v>0</v>
      </c>
      <c r="Z850" s="105">
        <v>12</v>
      </c>
      <c r="AA850" s="90">
        <f>'LEDGER LOAD INPUT'!E909</f>
        <v>0</v>
      </c>
      <c r="AB850" s="108">
        <f t="shared" si="74"/>
        <v>0</v>
      </c>
      <c r="AC850" s="112">
        <f t="shared" si="75"/>
        <v>0</v>
      </c>
    </row>
    <row r="851" spans="1:29">
      <c r="A851" s="89" t="s">
        <v>32</v>
      </c>
      <c r="B851" s="89" t="s">
        <v>32</v>
      </c>
      <c r="C851" s="89" t="s">
        <v>33</v>
      </c>
      <c r="D851" s="89" t="s">
        <v>33</v>
      </c>
      <c r="E851" s="89">
        <v>460000</v>
      </c>
      <c r="F851" s="89"/>
      <c r="G851" s="103" t="e">
        <f t="shared" si="73"/>
        <v>#N/A</v>
      </c>
      <c r="H851" s="89"/>
      <c r="I851" s="89"/>
      <c r="J851" s="89">
        <v>8000</v>
      </c>
      <c r="K851" s="103"/>
      <c r="L851" s="89"/>
      <c r="M851" s="89"/>
      <c r="N851" s="89"/>
      <c r="O851" s="89"/>
      <c r="P851" s="89"/>
      <c r="Q851" s="89" t="s">
        <v>38</v>
      </c>
      <c r="R851" s="89"/>
      <c r="S851" s="89"/>
      <c r="T851" s="103" t="e">
        <f t="shared" si="71"/>
        <v>#N/A</v>
      </c>
      <c r="U851" s="89"/>
      <c r="V851" s="103"/>
      <c r="W851" s="89" t="s">
        <v>37</v>
      </c>
      <c r="X851" s="89"/>
      <c r="Y851" s="103">
        <f t="shared" si="72"/>
        <v>0</v>
      </c>
      <c r="Z851" s="105">
        <v>12</v>
      </c>
      <c r="AA851" s="90">
        <f>'LEDGER LOAD INPUT'!E910</f>
        <v>0</v>
      </c>
      <c r="AB851" s="108">
        <f t="shared" si="74"/>
        <v>0</v>
      </c>
      <c r="AC851" s="112">
        <f t="shared" si="75"/>
        <v>0</v>
      </c>
    </row>
    <row r="852" spans="1:29">
      <c r="A852" s="89" t="s">
        <v>32</v>
      </c>
      <c r="B852" s="89" t="s">
        <v>32</v>
      </c>
      <c r="C852" s="89" t="s">
        <v>33</v>
      </c>
      <c r="D852" s="89" t="s">
        <v>33</v>
      </c>
      <c r="E852" s="89">
        <v>460000</v>
      </c>
      <c r="F852" s="89"/>
      <c r="G852" s="103" t="e">
        <f t="shared" si="73"/>
        <v>#N/A</v>
      </c>
      <c r="H852" s="89"/>
      <c r="I852" s="89"/>
      <c r="J852" s="89">
        <v>8000</v>
      </c>
      <c r="K852" s="103"/>
      <c r="L852" s="89"/>
      <c r="M852" s="89"/>
      <c r="N852" s="89"/>
      <c r="O852" s="89"/>
      <c r="P852" s="89"/>
      <c r="Q852" s="89">
        <v>610</v>
      </c>
      <c r="R852" s="89"/>
      <c r="S852" s="89"/>
      <c r="T852" s="103" t="e">
        <f t="shared" si="71"/>
        <v>#N/A</v>
      </c>
      <c r="U852" s="89"/>
      <c r="V852" s="103"/>
      <c r="W852" s="89" t="s">
        <v>37</v>
      </c>
      <c r="X852" s="89"/>
      <c r="Y852" s="103">
        <f t="shared" si="72"/>
        <v>0</v>
      </c>
      <c r="Z852" s="105">
        <v>12</v>
      </c>
      <c r="AA852" s="90">
        <f>'LEDGER LOAD INPUT'!E911</f>
        <v>0</v>
      </c>
      <c r="AB852" s="108">
        <f t="shared" si="74"/>
        <v>0</v>
      </c>
      <c r="AC852" s="112">
        <f t="shared" si="75"/>
        <v>0</v>
      </c>
    </row>
    <row r="853" spans="1:29">
      <c r="A853" s="89" t="s">
        <v>32</v>
      </c>
      <c r="B853" s="89" t="s">
        <v>32</v>
      </c>
      <c r="C853" s="89" t="s">
        <v>33</v>
      </c>
      <c r="D853" s="89" t="s">
        <v>33</v>
      </c>
      <c r="E853" s="89">
        <v>460000</v>
      </c>
      <c r="F853" s="89"/>
      <c r="G853" s="103" t="e">
        <f t="shared" si="73"/>
        <v>#N/A</v>
      </c>
      <c r="H853" s="89"/>
      <c r="I853" s="89"/>
      <c r="J853" s="89">
        <v>8000</v>
      </c>
      <c r="K853" s="103"/>
      <c r="L853" s="89"/>
      <c r="M853" s="89"/>
      <c r="N853" s="89"/>
      <c r="O853" s="89"/>
      <c r="P853" s="89"/>
      <c r="Q853" s="89">
        <v>620</v>
      </c>
      <c r="R853" s="89"/>
      <c r="S853" s="89"/>
      <c r="T853" s="103" t="e">
        <f t="shared" si="71"/>
        <v>#N/A</v>
      </c>
      <c r="U853" s="89"/>
      <c r="V853" s="103"/>
      <c r="W853" s="89" t="s">
        <v>37</v>
      </c>
      <c r="X853" s="89"/>
      <c r="Y853" s="103">
        <f t="shared" si="72"/>
        <v>0</v>
      </c>
      <c r="Z853" s="105">
        <v>12</v>
      </c>
      <c r="AA853" s="90">
        <f>'LEDGER LOAD INPUT'!E912</f>
        <v>0</v>
      </c>
      <c r="AB853" s="108">
        <f t="shared" si="74"/>
        <v>0</v>
      </c>
      <c r="AC853" s="112">
        <f t="shared" si="75"/>
        <v>0</v>
      </c>
    </row>
    <row r="854" spans="1:29">
      <c r="A854" s="89" t="s">
        <v>32</v>
      </c>
      <c r="B854" s="89" t="s">
        <v>32</v>
      </c>
      <c r="C854" s="89" t="s">
        <v>33</v>
      </c>
      <c r="D854" s="89" t="s">
        <v>33</v>
      </c>
      <c r="E854" s="89">
        <v>460000</v>
      </c>
      <c r="F854" s="89"/>
      <c r="G854" s="103" t="e">
        <f t="shared" si="73"/>
        <v>#N/A</v>
      </c>
      <c r="H854" s="89"/>
      <c r="I854" s="89"/>
      <c r="J854" s="89">
        <v>8000</v>
      </c>
      <c r="K854" s="103"/>
      <c r="L854" s="89"/>
      <c r="M854" s="89"/>
      <c r="N854" s="89"/>
      <c r="O854" s="89"/>
      <c r="P854" s="89"/>
      <c r="Q854" s="89">
        <v>900</v>
      </c>
      <c r="R854" s="89"/>
      <c r="S854" s="89"/>
      <c r="T854" s="103" t="e">
        <f t="shared" si="71"/>
        <v>#N/A</v>
      </c>
      <c r="U854" s="89"/>
      <c r="V854" s="103"/>
      <c r="W854" s="89" t="s">
        <v>37</v>
      </c>
      <c r="X854" s="89"/>
      <c r="Y854" s="103">
        <f t="shared" si="72"/>
        <v>0</v>
      </c>
      <c r="Z854" s="105">
        <v>12</v>
      </c>
      <c r="AA854" s="90">
        <f>'LEDGER LOAD INPUT'!E913</f>
        <v>0</v>
      </c>
      <c r="AB854" s="108">
        <f t="shared" si="74"/>
        <v>0</v>
      </c>
      <c r="AC854" s="112">
        <f t="shared" si="75"/>
        <v>0</v>
      </c>
    </row>
    <row r="855" spans="1:29">
      <c r="A855" s="89" t="s">
        <v>32</v>
      </c>
      <c r="B855" s="89" t="s">
        <v>32</v>
      </c>
      <c r="C855" s="89" t="s">
        <v>33</v>
      </c>
      <c r="D855" s="89" t="s">
        <v>33</v>
      </c>
      <c r="E855" s="89">
        <v>470000</v>
      </c>
      <c r="F855" s="89"/>
      <c r="G855" s="103" t="e">
        <f t="shared" si="73"/>
        <v>#N/A</v>
      </c>
      <c r="H855" s="89"/>
      <c r="I855" s="89"/>
      <c r="J855" s="89">
        <v>8000</v>
      </c>
      <c r="K855" s="103"/>
      <c r="L855" s="89"/>
      <c r="M855" s="89"/>
      <c r="N855" s="89"/>
      <c r="O855" s="89"/>
      <c r="P855" s="89"/>
      <c r="Q855" s="89">
        <v>100</v>
      </c>
      <c r="R855" s="89"/>
      <c r="S855" s="89"/>
      <c r="T855" s="103" t="e">
        <f t="shared" si="71"/>
        <v>#N/A</v>
      </c>
      <c r="U855" s="89"/>
      <c r="V855" s="103"/>
      <c r="W855" s="89" t="s">
        <v>37</v>
      </c>
      <c r="X855" s="89"/>
      <c r="Y855" s="103">
        <f t="shared" si="72"/>
        <v>0</v>
      </c>
      <c r="Z855" s="105">
        <v>12</v>
      </c>
      <c r="AA855" s="90">
        <f>'LEDGER LOAD INPUT'!E914</f>
        <v>0</v>
      </c>
      <c r="AB855" s="108">
        <f t="shared" si="74"/>
        <v>0</v>
      </c>
      <c r="AC855" s="112">
        <f t="shared" si="75"/>
        <v>0</v>
      </c>
    </row>
    <row r="856" spans="1:29">
      <c r="A856" s="89" t="s">
        <v>32</v>
      </c>
      <c r="B856" s="89" t="s">
        <v>32</v>
      </c>
      <c r="C856" s="89" t="s">
        <v>33</v>
      </c>
      <c r="D856" s="89" t="s">
        <v>33</v>
      </c>
      <c r="E856" s="89">
        <v>470000</v>
      </c>
      <c r="F856" s="89"/>
      <c r="G856" s="103" t="e">
        <f t="shared" si="73"/>
        <v>#N/A</v>
      </c>
      <c r="H856" s="89"/>
      <c r="I856" s="89"/>
      <c r="J856" s="89">
        <v>8000</v>
      </c>
      <c r="K856" s="103"/>
      <c r="L856" s="89"/>
      <c r="M856" s="89"/>
      <c r="N856" s="89"/>
      <c r="O856" s="89"/>
      <c r="P856" s="89"/>
      <c r="Q856" s="89" t="s">
        <v>38</v>
      </c>
      <c r="R856" s="89"/>
      <c r="S856" s="89"/>
      <c r="T856" s="103" t="e">
        <f t="shared" si="71"/>
        <v>#N/A</v>
      </c>
      <c r="U856" s="89"/>
      <c r="V856" s="103"/>
      <c r="W856" s="89" t="s">
        <v>37</v>
      </c>
      <c r="X856" s="89"/>
      <c r="Y856" s="103">
        <f t="shared" si="72"/>
        <v>0</v>
      </c>
      <c r="Z856" s="105">
        <v>12</v>
      </c>
      <c r="AA856" s="90">
        <f>'LEDGER LOAD INPUT'!E915</f>
        <v>0</v>
      </c>
      <c r="AB856" s="108">
        <f t="shared" si="74"/>
        <v>0</v>
      </c>
      <c r="AC856" s="112">
        <f t="shared" si="75"/>
        <v>0</v>
      </c>
    </row>
    <row r="857" spans="1:29">
      <c r="A857" s="89" t="s">
        <v>32</v>
      </c>
      <c r="B857" s="89" t="s">
        <v>32</v>
      </c>
      <c r="C857" s="89" t="s">
        <v>33</v>
      </c>
      <c r="D857" s="89" t="s">
        <v>33</v>
      </c>
      <c r="E857" s="89">
        <v>470000</v>
      </c>
      <c r="F857" s="89"/>
      <c r="G857" s="103" t="e">
        <f t="shared" si="73"/>
        <v>#N/A</v>
      </c>
      <c r="H857" s="89"/>
      <c r="I857" s="89"/>
      <c r="J857" s="89">
        <v>8000</v>
      </c>
      <c r="K857" s="103"/>
      <c r="L857" s="89"/>
      <c r="M857" s="89"/>
      <c r="N857" s="89"/>
      <c r="O857" s="89"/>
      <c r="P857" s="89"/>
      <c r="Q857" s="89">
        <v>610</v>
      </c>
      <c r="R857" s="89"/>
      <c r="S857" s="89"/>
      <c r="T857" s="103" t="e">
        <f t="shared" si="71"/>
        <v>#N/A</v>
      </c>
      <c r="U857" s="89"/>
      <c r="V857" s="103"/>
      <c r="W857" s="89" t="s">
        <v>37</v>
      </c>
      <c r="X857" s="89"/>
      <c r="Y857" s="103">
        <f t="shared" si="72"/>
        <v>0</v>
      </c>
      <c r="Z857" s="105">
        <v>12</v>
      </c>
      <c r="AA857" s="90">
        <f>'LEDGER LOAD INPUT'!E916</f>
        <v>0</v>
      </c>
      <c r="AB857" s="108">
        <f t="shared" si="74"/>
        <v>0</v>
      </c>
      <c r="AC857" s="112">
        <f t="shared" si="75"/>
        <v>0</v>
      </c>
    </row>
    <row r="858" spans="1:29">
      <c r="A858" s="89" t="s">
        <v>32</v>
      </c>
      <c r="B858" s="89" t="s">
        <v>32</v>
      </c>
      <c r="C858" s="89" t="s">
        <v>33</v>
      </c>
      <c r="D858" s="89" t="s">
        <v>33</v>
      </c>
      <c r="E858" s="89">
        <v>470000</v>
      </c>
      <c r="F858" s="89"/>
      <c r="G858" s="103" t="e">
        <f t="shared" si="73"/>
        <v>#N/A</v>
      </c>
      <c r="H858" s="89"/>
      <c r="I858" s="89"/>
      <c r="J858" s="89">
        <v>8000</v>
      </c>
      <c r="K858" s="103"/>
      <c r="L858" s="89"/>
      <c r="M858" s="89"/>
      <c r="N858" s="89"/>
      <c r="O858" s="89"/>
      <c r="P858" s="89"/>
      <c r="Q858" s="89">
        <v>620</v>
      </c>
      <c r="R858" s="89"/>
      <c r="S858" s="89"/>
      <c r="T858" s="103" t="e">
        <f t="shared" si="71"/>
        <v>#N/A</v>
      </c>
      <c r="U858" s="89"/>
      <c r="V858" s="103"/>
      <c r="W858" s="89" t="s">
        <v>37</v>
      </c>
      <c r="X858" s="89"/>
      <c r="Y858" s="103">
        <f t="shared" si="72"/>
        <v>0</v>
      </c>
      <c r="Z858" s="105">
        <v>12</v>
      </c>
      <c r="AA858" s="90">
        <f>'LEDGER LOAD INPUT'!E917</f>
        <v>0</v>
      </c>
      <c r="AB858" s="108">
        <f t="shared" si="74"/>
        <v>0</v>
      </c>
      <c r="AC858" s="112">
        <f t="shared" si="75"/>
        <v>0</v>
      </c>
    </row>
    <row r="859" spans="1:29">
      <c r="A859" s="89" t="s">
        <v>32</v>
      </c>
      <c r="B859" s="89" t="s">
        <v>32</v>
      </c>
      <c r="C859" s="89" t="s">
        <v>33</v>
      </c>
      <c r="D859" s="89" t="s">
        <v>33</v>
      </c>
      <c r="E859" s="89">
        <v>470000</v>
      </c>
      <c r="F859" s="89"/>
      <c r="G859" s="103" t="e">
        <f t="shared" si="73"/>
        <v>#N/A</v>
      </c>
      <c r="H859" s="89"/>
      <c r="I859" s="89"/>
      <c r="J859" s="89">
        <v>8000</v>
      </c>
      <c r="K859" s="103"/>
      <c r="L859" s="89"/>
      <c r="M859" s="89"/>
      <c r="N859" s="89"/>
      <c r="O859" s="89"/>
      <c r="P859" s="89"/>
      <c r="Q859" s="89">
        <v>900</v>
      </c>
      <c r="R859" s="89"/>
      <c r="S859" s="89"/>
      <c r="T859" s="103" t="e">
        <f t="shared" si="71"/>
        <v>#N/A</v>
      </c>
      <c r="U859" s="89"/>
      <c r="V859" s="103"/>
      <c r="W859" s="89" t="s">
        <v>37</v>
      </c>
      <c r="X859" s="89"/>
      <c r="Y859" s="103">
        <f t="shared" si="72"/>
        <v>0</v>
      </c>
      <c r="Z859" s="105">
        <v>12</v>
      </c>
      <c r="AA859" s="90">
        <f>'LEDGER LOAD INPUT'!E918</f>
        <v>0</v>
      </c>
      <c r="AB859" s="108">
        <f t="shared" si="74"/>
        <v>0</v>
      </c>
      <c r="AC859" s="112">
        <f t="shared" si="75"/>
        <v>0</v>
      </c>
    </row>
    <row r="860" spans="1:29">
      <c r="A860" s="89" t="s">
        <v>32</v>
      </c>
      <c r="B860" s="89" t="s">
        <v>32</v>
      </c>
      <c r="C860" s="89" t="s">
        <v>33</v>
      </c>
      <c r="D860" s="89" t="s">
        <v>33</v>
      </c>
      <c r="E860" s="89">
        <v>480000</v>
      </c>
      <c r="F860" s="89"/>
      <c r="G860" s="103" t="e">
        <f t="shared" si="73"/>
        <v>#N/A</v>
      </c>
      <c r="H860" s="89"/>
      <c r="I860" s="89"/>
      <c r="J860" s="89">
        <v>8000</v>
      </c>
      <c r="K860" s="103"/>
      <c r="L860" s="89"/>
      <c r="M860" s="89"/>
      <c r="N860" s="89"/>
      <c r="O860" s="89"/>
      <c r="P860" s="89"/>
      <c r="Q860" s="89">
        <v>100</v>
      </c>
      <c r="R860" s="89"/>
      <c r="S860" s="89"/>
      <c r="T860" s="103" t="e">
        <f t="shared" si="71"/>
        <v>#N/A</v>
      </c>
      <c r="U860" s="89"/>
      <c r="V860" s="103"/>
      <c r="W860" s="89" t="s">
        <v>37</v>
      </c>
      <c r="X860" s="89"/>
      <c r="Y860" s="103">
        <f t="shared" si="72"/>
        <v>0</v>
      </c>
      <c r="Z860" s="105">
        <v>12</v>
      </c>
      <c r="AA860" s="90">
        <f>'LEDGER LOAD INPUT'!E919</f>
        <v>0</v>
      </c>
      <c r="AB860" s="108">
        <f t="shared" si="74"/>
        <v>0</v>
      </c>
      <c r="AC860" s="112">
        <f t="shared" si="75"/>
        <v>0</v>
      </c>
    </row>
    <row r="861" spans="1:29">
      <c r="A861" s="89" t="s">
        <v>32</v>
      </c>
      <c r="B861" s="89" t="s">
        <v>32</v>
      </c>
      <c r="C861" s="89" t="s">
        <v>33</v>
      </c>
      <c r="D861" s="89" t="s">
        <v>33</v>
      </c>
      <c r="E861" s="89">
        <v>480000</v>
      </c>
      <c r="F861" s="89"/>
      <c r="G861" s="103" t="e">
        <f t="shared" si="73"/>
        <v>#N/A</v>
      </c>
      <c r="H861" s="89"/>
      <c r="I861" s="89"/>
      <c r="J861" s="89">
        <v>8000</v>
      </c>
      <c r="K861" s="103"/>
      <c r="L861" s="89"/>
      <c r="M861" s="89"/>
      <c r="N861" s="89"/>
      <c r="O861" s="89"/>
      <c r="P861" s="89"/>
      <c r="Q861" s="89" t="s">
        <v>38</v>
      </c>
      <c r="R861" s="89"/>
      <c r="S861" s="89"/>
      <c r="T861" s="103" t="e">
        <f t="shared" si="71"/>
        <v>#N/A</v>
      </c>
      <c r="U861" s="89"/>
      <c r="V861" s="103"/>
      <c r="W861" s="89" t="s">
        <v>37</v>
      </c>
      <c r="X861" s="89"/>
      <c r="Y861" s="103">
        <f t="shared" si="72"/>
        <v>0</v>
      </c>
      <c r="Z861" s="105">
        <v>12</v>
      </c>
      <c r="AA861" s="90">
        <f>'LEDGER LOAD INPUT'!E920</f>
        <v>0</v>
      </c>
      <c r="AB861" s="108">
        <f t="shared" si="74"/>
        <v>0</v>
      </c>
      <c r="AC861" s="112">
        <f t="shared" si="75"/>
        <v>0</v>
      </c>
    </row>
    <row r="862" spans="1:29">
      <c r="A862" s="89" t="s">
        <v>32</v>
      </c>
      <c r="B862" s="89" t="s">
        <v>32</v>
      </c>
      <c r="C862" s="89" t="s">
        <v>33</v>
      </c>
      <c r="D862" s="89" t="s">
        <v>33</v>
      </c>
      <c r="E862" s="89">
        <v>480000</v>
      </c>
      <c r="F862" s="89"/>
      <c r="G862" s="103" t="e">
        <f t="shared" si="73"/>
        <v>#N/A</v>
      </c>
      <c r="H862" s="89"/>
      <c r="I862" s="89"/>
      <c r="J862" s="89">
        <v>8000</v>
      </c>
      <c r="K862" s="103"/>
      <c r="L862" s="89"/>
      <c r="M862" s="89"/>
      <c r="N862" s="89"/>
      <c r="O862" s="89"/>
      <c r="P862" s="89"/>
      <c r="Q862" s="89">
        <v>610</v>
      </c>
      <c r="R862" s="89"/>
      <c r="S862" s="89"/>
      <c r="T862" s="103" t="e">
        <f t="shared" si="71"/>
        <v>#N/A</v>
      </c>
      <c r="U862" s="89"/>
      <c r="V862" s="103"/>
      <c r="W862" s="89" t="s">
        <v>37</v>
      </c>
      <c r="X862" s="89"/>
      <c r="Y862" s="103">
        <f t="shared" si="72"/>
        <v>0</v>
      </c>
      <c r="Z862" s="105">
        <v>12</v>
      </c>
      <c r="AA862" s="90">
        <f>'LEDGER LOAD INPUT'!E921</f>
        <v>0</v>
      </c>
      <c r="AB862" s="108">
        <f t="shared" si="74"/>
        <v>0</v>
      </c>
      <c r="AC862" s="112">
        <f t="shared" si="75"/>
        <v>0</v>
      </c>
    </row>
    <row r="863" spans="1:29">
      <c r="A863" s="89" t="s">
        <v>32</v>
      </c>
      <c r="B863" s="89" t="s">
        <v>32</v>
      </c>
      <c r="C863" s="89" t="s">
        <v>33</v>
      </c>
      <c r="D863" s="89" t="s">
        <v>33</v>
      </c>
      <c r="E863" s="89">
        <v>480000</v>
      </c>
      <c r="F863" s="89"/>
      <c r="G863" s="103" t="e">
        <f t="shared" si="73"/>
        <v>#N/A</v>
      </c>
      <c r="H863" s="89"/>
      <c r="I863" s="89"/>
      <c r="J863" s="89">
        <v>8000</v>
      </c>
      <c r="K863" s="103"/>
      <c r="L863" s="89"/>
      <c r="M863" s="89"/>
      <c r="N863" s="89"/>
      <c r="O863" s="89"/>
      <c r="P863" s="89"/>
      <c r="Q863" s="89">
        <v>620</v>
      </c>
      <c r="R863" s="89"/>
      <c r="S863" s="89"/>
      <c r="T863" s="103" t="e">
        <f t="shared" si="71"/>
        <v>#N/A</v>
      </c>
      <c r="U863" s="89"/>
      <c r="V863" s="103"/>
      <c r="W863" s="89" t="s">
        <v>37</v>
      </c>
      <c r="X863" s="89"/>
      <c r="Y863" s="103">
        <f t="shared" si="72"/>
        <v>0</v>
      </c>
      <c r="Z863" s="105">
        <v>12</v>
      </c>
      <c r="AA863" s="90">
        <f>'LEDGER LOAD INPUT'!E922</f>
        <v>0</v>
      </c>
      <c r="AB863" s="108">
        <f t="shared" si="74"/>
        <v>0</v>
      </c>
      <c r="AC863" s="112">
        <f t="shared" si="75"/>
        <v>0</v>
      </c>
    </row>
    <row r="864" spans="1:29">
      <c r="A864" s="89" t="s">
        <v>32</v>
      </c>
      <c r="B864" s="89" t="s">
        <v>32</v>
      </c>
      <c r="C864" s="89" t="s">
        <v>33</v>
      </c>
      <c r="D864" s="89" t="s">
        <v>33</v>
      </c>
      <c r="E864" s="89">
        <v>480000</v>
      </c>
      <c r="F864" s="89"/>
      <c r="G864" s="103" t="e">
        <f t="shared" si="73"/>
        <v>#N/A</v>
      </c>
      <c r="H864" s="89"/>
      <c r="I864" s="89"/>
      <c r="J864" s="89">
        <v>8000</v>
      </c>
      <c r="K864" s="103"/>
      <c r="L864" s="89"/>
      <c r="M864" s="89"/>
      <c r="N864" s="89"/>
      <c r="O864" s="89"/>
      <c r="P864" s="89"/>
      <c r="Q864" s="89">
        <v>900</v>
      </c>
      <c r="R864" s="89"/>
      <c r="S864" s="89"/>
      <c r="T864" s="103" t="e">
        <f t="shared" ref="T864:T884" si="76">$T$6</f>
        <v>#N/A</v>
      </c>
      <c r="U864" s="89"/>
      <c r="V864" s="103"/>
      <c r="W864" s="89" t="s">
        <v>37</v>
      </c>
      <c r="X864" s="89"/>
      <c r="Y864" s="103">
        <f t="shared" ref="Y864:Y884" si="77">$Y$6</f>
        <v>0</v>
      </c>
      <c r="Z864" s="105">
        <v>12</v>
      </c>
      <c r="AA864" s="90">
        <f>'LEDGER LOAD INPUT'!E923</f>
        <v>0</v>
      </c>
      <c r="AB864" s="108">
        <f t="shared" si="74"/>
        <v>0</v>
      </c>
      <c r="AC864" s="112">
        <f t="shared" si="75"/>
        <v>0</v>
      </c>
    </row>
    <row r="865" spans="1:29">
      <c r="A865" s="89" t="s">
        <v>32</v>
      </c>
      <c r="B865" s="89" t="s">
        <v>32</v>
      </c>
      <c r="C865" s="89" t="s">
        <v>33</v>
      </c>
      <c r="D865" s="89" t="s">
        <v>33</v>
      </c>
      <c r="E865" s="89">
        <v>490000</v>
      </c>
      <c r="F865" s="89"/>
      <c r="G865" s="103" t="e">
        <f t="shared" ref="G865:G884" si="78">$G$6</f>
        <v>#N/A</v>
      </c>
      <c r="H865" s="89"/>
      <c r="I865" s="89"/>
      <c r="J865" s="89">
        <v>8000</v>
      </c>
      <c r="K865" s="103"/>
      <c r="L865" s="89"/>
      <c r="M865" s="89"/>
      <c r="N865" s="89"/>
      <c r="O865" s="89"/>
      <c r="P865" s="89"/>
      <c r="Q865" s="89">
        <v>100</v>
      </c>
      <c r="R865" s="89"/>
      <c r="S865" s="89"/>
      <c r="T865" s="103" t="e">
        <f t="shared" si="76"/>
        <v>#N/A</v>
      </c>
      <c r="U865" s="89"/>
      <c r="V865" s="103"/>
      <c r="W865" s="89" t="s">
        <v>37</v>
      </c>
      <c r="X865" s="89"/>
      <c r="Y865" s="103">
        <f t="shared" si="77"/>
        <v>0</v>
      </c>
      <c r="Z865" s="105">
        <v>12</v>
      </c>
      <c r="AA865" s="90">
        <f>'LEDGER LOAD INPUT'!E924</f>
        <v>0</v>
      </c>
      <c r="AB865" s="108">
        <f t="shared" si="74"/>
        <v>0</v>
      </c>
      <c r="AC865" s="112">
        <f t="shared" si="75"/>
        <v>0</v>
      </c>
    </row>
    <row r="866" spans="1:29">
      <c r="A866" s="89" t="s">
        <v>32</v>
      </c>
      <c r="B866" s="89" t="s">
        <v>32</v>
      </c>
      <c r="C866" s="89" t="s">
        <v>33</v>
      </c>
      <c r="D866" s="89" t="s">
        <v>33</v>
      </c>
      <c r="E866" s="89">
        <v>490000</v>
      </c>
      <c r="F866" s="89"/>
      <c r="G866" s="103" t="e">
        <f t="shared" si="78"/>
        <v>#N/A</v>
      </c>
      <c r="H866" s="89"/>
      <c r="I866" s="89"/>
      <c r="J866" s="89">
        <v>8000</v>
      </c>
      <c r="K866" s="103"/>
      <c r="L866" s="89"/>
      <c r="M866" s="89"/>
      <c r="N866" s="89"/>
      <c r="O866" s="89"/>
      <c r="P866" s="89"/>
      <c r="Q866" s="89" t="s">
        <v>38</v>
      </c>
      <c r="R866" s="89"/>
      <c r="S866" s="89"/>
      <c r="T866" s="103" t="e">
        <f t="shared" si="76"/>
        <v>#N/A</v>
      </c>
      <c r="U866" s="89"/>
      <c r="V866" s="103"/>
      <c r="W866" s="89" t="s">
        <v>37</v>
      </c>
      <c r="X866" s="89"/>
      <c r="Y866" s="103">
        <f t="shared" si="77"/>
        <v>0</v>
      </c>
      <c r="Z866" s="105">
        <v>12</v>
      </c>
      <c r="AA866" s="90">
        <f>'LEDGER LOAD INPUT'!E925</f>
        <v>0</v>
      </c>
      <c r="AB866" s="108">
        <f t="shared" si="74"/>
        <v>0</v>
      </c>
      <c r="AC866" s="112">
        <f t="shared" si="75"/>
        <v>0</v>
      </c>
    </row>
    <row r="867" spans="1:29">
      <c r="A867" s="89" t="s">
        <v>32</v>
      </c>
      <c r="B867" s="89" t="s">
        <v>32</v>
      </c>
      <c r="C867" s="89" t="s">
        <v>33</v>
      </c>
      <c r="D867" s="89" t="s">
        <v>33</v>
      </c>
      <c r="E867" s="89">
        <v>490000</v>
      </c>
      <c r="F867" s="89"/>
      <c r="G867" s="103" t="e">
        <f t="shared" si="78"/>
        <v>#N/A</v>
      </c>
      <c r="H867" s="89"/>
      <c r="I867" s="89"/>
      <c r="J867" s="89">
        <v>8000</v>
      </c>
      <c r="K867" s="103"/>
      <c r="L867" s="89"/>
      <c r="M867" s="89"/>
      <c r="N867" s="89"/>
      <c r="O867" s="89"/>
      <c r="P867" s="89"/>
      <c r="Q867" s="89">
        <v>610</v>
      </c>
      <c r="R867" s="89"/>
      <c r="S867" s="89"/>
      <c r="T867" s="103" t="e">
        <f t="shared" si="76"/>
        <v>#N/A</v>
      </c>
      <c r="U867" s="89"/>
      <c r="V867" s="103"/>
      <c r="W867" s="89" t="s">
        <v>37</v>
      </c>
      <c r="X867" s="89"/>
      <c r="Y867" s="103">
        <f t="shared" si="77"/>
        <v>0</v>
      </c>
      <c r="Z867" s="105">
        <v>12</v>
      </c>
      <c r="AA867" s="90">
        <f>'LEDGER LOAD INPUT'!E926</f>
        <v>0</v>
      </c>
      <c r="AB867" s="108">
        <f t="shared" si="74"/>
        <v>0</v>
      </c>
      <c r="AC867" s="112">
        <f t="shared" si="75"/>
        <v>0</v>
      </c>
    </row>
    <row r="868" spans="1:29">
      <c r="A868" s="89" t="s">
        <v>32</v>
      </c>
      <c r="B868" s="89" t="s">
        <v>32</v>
      </c>
      <c r="C868" s="89" t="s">
        <v>33</v>
      </c>
      <c r="D868" s="89" t="s">
        <v>33</v>
      </c>
      <c r="E868" s="89">
        <v>490000</v>
      </c>
      <c r="F868" s="89"/>
      <c r="G868" s="103" t="e">
        <f t="shared" si="78"/>
        <v>#N/A</v>
      </c>
      <c r="H868" s="89"/>
      <c r="I868" s="89"/>
      <c r="J868" s="89">
        <v>8000</v>
      </c>
      <c r="K868" s="103"/>
      <c r="L868" s="89"/>
      <c r="M868" s="89"/>
      <c r="N868" s="89"/>
      <c r="O868" s="89"/>
      <c r="P868" s="89"/>
      <c r="Q868" s="89">
        <v>620</v>
      </c>
      <c r="R868" s="89"/>
      <c r="S868" s="89"/>
      <c r="T868" s="103" t="e">
        <f t="shared" si="76"/>
        <v>#N/A</v>
      </c>
      <c r="U868" s="89"/>
      <c r="V868" s="103"/>
      <c r="W868" s="89" t="s">
        <v>37</v>
      </c>
      <c r="X868" s="89"/>
      <c r="Y868" s="103">
        <f t="shared" si="77"/>
        <v>0</v>
      </c>
      <c r="Z868" s="105">
        <v>12</v>
      </c>
      <c r="AA868" s="90">
        <f>'LEDGER LOAD INPUT'!E927</f>
        <v>0</v>
      </c>
      <c r="AB868" s="108">
        <f t="shared" si="74"/>
        <v>0</v>
      </c>
      <c r="AC868" s="112">
        <f t="shared" si="75"/>
        <v>0</v>
      </c>
    </row>
    <row r="869" spans="1:29">
      <c r="A869" s="89" t="s">
        <v>32</v>
      </c>
      <c r="B869" s="89" t="s">
        <v>32</v>
      </c>
      <c r="C869" s="89" t="s">
        <v>33</v>
      </c>
      <c r="D869" s="89" t="s">
        <v>33</v>
      </c>
      <c r="E869" s="89">
        <v>490000</v>
      </c>
      <c r="F869" s="89"/>
      <c r="G869" s="103" t="e">
        <f t="shared" si="78"/>
        <v>#N/A</v>
      </c>
      <c r="H869" s="89"/>
      <c r="I869" s="89"/>
      <c r="J869" s="89">
        <v>8000</v>
      </c>
      <c r="K869" s="103"/>
      <c r="L869" s="89"/>
      <c r="M869" s="89"/>
      <c r="N869" s="89"/>
      <c r="O869" s="89"/>
      <c r="P869" s="89"/>
      <c r="Q869" s="89">
        <v>900</v>
      </c>
      <c r="R869" s="89"/>
      <c r="S869" s="89"/>
      <c r="T869" s="103" t="e">
        <f t="shared" si="76"/>
        <v>#N/A</v>
      </c>
      <c r="U869" s="89"/>
      <c r="V869" s="103"/>
      <c r="W869" s="89" t="s">
        <v>37</v>
      </c>
      <c r="X869" s="89"/>
      <c r="Y869" s="103">
        <f t="shared" si="77"/>
        <v>0</v>
      </c>
      <c r="Z869" s="105">
        <v>12</v>
      </c>
      <c r="AA869" s="90">
        <f>'LEDGER LOAD INPUT'!E928</f>
        <v>0</v>
      </c>
      <c r="AB869" s="108">
        <f t="shared" si="74"/>
        <v>0</v>
      </c>
      <c r="AC869" s="112">
        <f t="shared" si="75"/>
        <v>0</v>
      </c>
    </row>
    <row r="870" spans="1:29">
      <c r="A870" s="89" t="s">
        <v>32</v>
      </c>
      <c r="B870" s="89" t="s">
        <v>32</v>
      </c>
      <c r="C870" s="89" t="s">
        <v>33</v>
      </c>
      <c r="D870" s="89" t="s">
        <v>33</v>
      </c>
      <c r="E870" s="89">
        <v>500000</v>
      </c>
      <c r="F870" s="89"/>
      <c r="G870" s="103" t="e">
        <f t="shared" si="78"/>
        <v>#N/A</v>
      </c>
      <c r="H870" s="89"/>
      <c r="I870" s="89"/>
      <c r="J870" s="89">
        <v>8000</v>
      </c>
      <c r="K870" s="103"/>
      <c r="L870" s="89"/>
      <c r="M870" s="89"/>
      <c r="N870" s="89"/>
      <c r="O870" s="89"/>
      <c r="P870" s="89"/>
      <c r="Q870" s="89">
        <v>100</v>
      </c>
      <c r="R870" s="89"/>
      <c r="S870" s="89"/>
      <c r="T870" s="103" t="e">
        <f t="shared" si="76"/>
        <v>#N/A</v>
      </c>
      <c r="U870" s="89"/>
      <c r="V870" s="103"/>
      <c r="W870" s="89" t="s">
        <v>37</v>
      </c>
      <c r="X870" s="89"/>
      <c r="Y870" s="103">
        <f t="shared" si="77"/>
        <v>0</v>
      </c>
      <c r="Z870" s="105">
        <v>12</v>
      </c>
      <c r="AA870" s="90">
        <f>'LEDGER LOAD INPUT'!E929</f>
        <v>0</v>
      </c>
      <c r="AB870" s="108">
        <f t="shared" si="74"/>
        <v>0</v>
      </c>
      <c r="AC870" s="112">
        <f t="shared" si="75"/>
        <v>0</v>
      </c>
    </row>
    <row r="871" spans="1:29">
      <c r="A871" s="89" t="s">
        <v>32</v>
      </c>
      <c r="B871" s="89" t="s">
        <v>32</v>
      </c>
      <c r="C871" s="89" t="s">
        <v>33</v>
      </c>
      <c r="D871" s="89" t="s">
        <v>33</v>
      </c>
      <c r="E871" s="89">
        <v>500000</v>
      </c>
      <c r="F871" s="89"/>
      <c r="G871" s="103" t="e">
        <f t="shared" si="78"/>
        <v>#N/A</v>
      </c>
      <c r="H871" s="89"/>
      <c r="I871" s="89"/>
      <c r="J871" s="89">
        <v>8000</v>
      </c>
      <c r="K871" s="103"/>
      <c r="L871" s="89"/>
      <c r="M871" s="89"/>
      <c r="N871" s="89"/>
      <c r="O871" s="89"/>
      <c r="P871" s="89"/>
      <c r="Q871" s="89" t="s">
        <v>38</v>
      </c>
      <c r="R871" s="89"/>
      <c r="S871" s="89"/>
      <c r="T871" s="103" t="e">
        <f t="shared" si="76"/>
        <v>#N/A</v>
      </c>
      <c r="U871" s="89"/>
      <c r="V871" s="103"/>
      <c r="W871" s="89" t="s">
        <v>37</v>
      </c>
      <c r="X871" s="89"/>
      <c r="Y871" s="103">
        <f t="shared" si="77"/>
        <v>0</v>
      </c>
      <c r="Z871" s="105">
        <v>12</v>
      </c>
      <c r="AA871" s="90">
        <f>'LEDGER LOAD INPUT'!E930</f>
        <v>0</v>
      </c>
      <c r="AB871" s="108">
        <f t="shared" si="74"/>
        <v>0</v>
      </c>
      <c r="AC871" s="112">
        <f t="shared" si="75"/>
        <v>0</v>
      </c>
    </row>
    <row r="872" spans="1:29">
      <c r="A872" s="89" t="s">
        <v>32</v>
      </c>
      <c r="B872" s="89" t="s">
        <v>32</v>
      </c>
      <c r="C872" s="89" t="s">
        <v>33</v>
      </c>
      <c r="D872" s="89" t="s">
        <v>33</v>
      </c>
      <c r="E872" s="89">
        <v>500000</v>
      </c>
      <c r="F872" s="89"/>
      <c r="G872" s="103" t="e">
        <f t="shared" si="78"/>
        <v>#N/A</v>
      </c>
      <c r="H872" s="89"/>
      <c r="I872" s="89"/>
      <c r="J872" s="89">
        <v>8000</v>
      </c>
      <c r="K872" s="103"/>
      <c r="L872" s="89"/>
      <c r="M872" s="89"/>
      <c r="N872" s="89"/>
      <c r="O872" s="89"/>
      <c r="P872" s="89"/>
      <c r="Q872" s="89">
        <v>610</v>
      </c>
      <c r="R872" s="89"/>
      <c r="S872" s="89"/>
      <c r="T872" s="103" t="e">
        <f t="shared" si="76"/>
        <v>#N/A</v>
      </c>
      <c r="U872" s="89"/>
      <c r="V872" s="103"/>
      <c r="W872" s="89" t="s">
        <v>37</v>
      </c>
      <c r="X872" s="89"/>
      <c r="Y872" s="103">
        <f t="shared" si="77"/>
        <v>0</v>
      </c>
      <c r="Z872" s="105">
        <v>12</v>
      </c>
      <c r="AA872" s="90">
        <f>'LEDGER LOAD INPUT'!E931</f>
        <v>0</v>
      </c>
      <c r="AB872" s="108">
        <f t="shared" si="74"/>
        <v>0</v>
      </c>
      <c r="AC872" s="112">
        <f t="shared" si="75"/>
        <v>0</v>
      </c>
    </row>
    <row r="873" spans="1:29">
      <c r="A873" s="89" t="s">
        <v>32</v>
      </c>
      <c r="B873" s="89" t="s">
        <v>32</v>
      </c>
      <c r="C873" s="89" t="s">
        <v>33</v>
      </c>
      <c r="D873" s="89" t="s">
        <v>33</v>
      </c>
      <c r="E873" s="89">
        <v>500000</v>
      </c>
      <c r="F873" s="89"/>
      <c r="G873" s="103" t="e">
        <f t="shared" si="78"/>
        <v>#N/A</v>
      </c>
      <c r="H873" s="89"/>
      <c r="I873" s="89"/>
      <c r="J873" s="89">
        <v>8000</v>
      </c>
      <c r="K873" s="103"/>
      <c r="L873" s="89"/>
      <c r="M873" s="89"/>
      <c r="N873" s="89"/>
      <c r="O873" s="89"/>
      <c r="P873" s="89"/>
      <c r="Q873" s="89">
        <v>620</v>
      </c>
      <c r="R873" s="89"/>
      <c r="S873" s="89"/>
      <c r="T873" s="103" t="e">
        <f t="shared" si="76"/>
        <v>#N/A</v>
      </c>
      <c r="U873" s="89"/>
      <c r="V873" s="103"/>
      <c r="W873" s="89" t="s">
        <v>37</v>
      </c>
      <c r="X873" s="89"/>
      <c r="Y873" s="103">
        <f t="shared" si="77"/>
        <v>0</v>
      </c>
      <c r="Z873" s="105">
        <v>12</v>
      </c>
      <c r="AA873" s="90">
        <f>'LEDGER LOAD INPUT'!E932</f>
        <v>0</v>
      </c>
      <c r="AB873" s="108">
        <f t="shared" si="74"/>
        <v>0</v>
      </c>
      <c r="AC873" s="112">
        <f t="shared" si="75"/>
        <v>0</v>
      </c>
    </row>
    <row r="874" spans="1:29">
      <c r="A874" s="89" t="s">
        <v>32</v>
      </c>
      <c r="B874" s="89" t="s">
        <v>32</v>
      </c>
      <c r="C874" s="89" t="s">
        <v>33</v>
      </c>
      <c r="D874" s="89" t="s">
        <v>33</v>
      </c>
      <c r="E874" s="89">
        <v>500000</v>
      </c>
      <c r="F874" s="89"/>
      <c r="G874" s="103" t="e">
        <f t="shared" si="78"/>
        <v>#N/A</v>
      </c>
      <c r="H874" s="89"/>
      <c r="I874" s="89"/>
      <c r="J874" s="89">
        <v>8000</v>
      </c>
      <c r="K874" s="103"/>
      <c r="L874" s="89"/>
      <c r="M874" s="89"/>
      <c r="N874" s="89"/>
      <c r="O874" s="89"/>
      <c r="P874" s="89"/>
      <c r="Q874" s="89">
        <v>900</v>
      </c>
      <c r="R874" s="89"/>
      <c r="S874" s="89"/>
      <c r="T874" s="103" t="e">
        <f t="shared" si="76"/>
        <v>#N/A</v>
      </c>
      <c r="U874" s="89"/>
      <c r="V874" s="103"/>
      <c r="W874" s="89" t="s">
        <v>37</v>
      </c>
      <c r="X874" s="89"/>
      <c r="Y874" s="103">
        <f t="shared" si="77"/>
        <v>0</v>
      </c>
      <c r="Z874" s="105">
        <v>12</v>
      </c>
      <c r="AA874" s="90">
        <f>'LEDGER LOAD INPUT'!E933</f>
        <v>0</v>
      </c>
      <c r="AB874" s="108">
        <f t="shared" si="74"/>
        <v>0</v>
      </c>
      <c r="AC874" s="112">
        <f t="shared" si="75"/>
        <v>0</v>
      </c>
    </row>
    <row r="875" spans="1:29">
      <c r="A875" s="89" t="s">
        <v>32</v>
      </c>
      <c r="B875" s="89" t="s">
        <v>32</v>
      </c>
      <c r="C875" s="89" t="s">
        <v>33</v>
      </c>
      <c r="D875" s="89" t="s">
        <v>33</v>
      </c>
      <c r="E875" s="89">
        <v>510000</v>
      </c>
      <c r="F875" s="89"/>
      <c r="G875" s="103" t="e">
        <f t="shared" si="78"/>
        <v>#N/A</v>
      </c>
      <c r="H875" s="89"/>
      <c r="I875" s="89"/>
      <c r="J875" s="89">
        <v>8000</v>
      </c>
      <c r="K875" s="103"/>
      <c r="L875" s="89"/>
      <c r="M875" s="89"/>
      <c r="N875" s="89"/>
      <c r="O875" s="89"/>
      <c r="P875" s="89"/>
      <c r="Q875" s="89">
        <v>100</v>
      </c>
      <c r="R875" s="89"/>
      <c r="S875" s="89"/>
      <c r="T875" s="103" t="e">
        <f t="shared" si="76"/>
        <v>#N/A</v>
      </c>
      <c r="U875" s="89"/>
      <c r="V875" s="103"/>
      <c r="W875" s="89" t="s">
        <v>37</v>
      </c>
      <c r="X875" s="89"/>
      <c r="Y875" s="103">
        <f t="shared" si="77"/>
        <v>0</v>
      </c>
      <c r="Z875" s="105">
        <v>12</v>
      </c>
      <c r="AA875" s="90">
        <f>'LEDGER LOAD INPUT'!E934</f>
        <v>0</v>
      </c>
      <c r="AB875" s="108">
        <f t="shared" si="74"/>
        <v>0</v>
      </c>
      <c r="AC875" s="112">
        <f t="shared" si="75"/>
        <v>0</v>
      </c>
    </row>
    <row r="876" spans="1:29">
      <c r="A876" s="89" t="s">
        <v>32</v>
      </c>
      <c r="B876" s="89" t="s">
        <v>32</v>
      </c>
      <c r="C876" s="89" t="s">
        <v>33</v>
      </c>
      <c r="D876" s="89" t="s">
        <v>33</v>
      </c>
      <c r="E876" s="89">
        <v>510000</v>
      </c>
      <c r="F876" s="89"/>
      <c r="G876" s="103" t="e">
        <f t="shared" si="78"/>
        <v>#N/A</v>
      </c>
      <c r="H876" s="89"/>
      <c r="I876" s="89"/>
      <c r="J876" s="89">
        <v>8000</v>
      </c>
      <c r="K876" s="103"/>
      <c r="L876" s="89"/>
      <c r="M876" s="89"/>
      <c r="N876" s="89"/>
      <c r="O876" s="89"/>
      <c r="P876" s="89"/>
      <c r="Q876" s="89" t="s">
        <v>38</v>
      </c>
      <c r="R876" s="89"/>
      <c r="S876" s="89"/>
      <c r="T876" s="103" t="e">
        <f t="shared" si="76"/>
        <v>#N/A</v>
      </c>
      <c r="U876" s="89"/>
      <c r="V876" s="103"/>
      <c r="W876" s="89" t="s">
        <v>37</v>
      </c>
      <c r="X876" s="89"/>
      <c r="Y876" s="103">
        <f t="shared" si="77"/>
        <v>0</v>
      </c>
      <c r="Z876" s="105">
        <v>12</v>
      </c>
      <c r="AA876" s="90">
        <f>'LEDGER LOAD INPUT'!E935</f>
        <v>0</v>
      </c>
      <c r="AB876" s="108">
        <f t="shared" si="74"/>
        <v>0</v>
      </c>
      <c r="AC876" s="112">
        <f t="shared" si="75"/>
        <v>0</v>
      </c>
    </row>
    <row r="877" spans="1:29">
      <c r="A877" s="89" t="s">
        <v>32</v>
      </c>
      <c r="B877" s="89" t="s">
        <v>32</v>
      </c>
      <c r="C877" s="89" t="s">
        <v>33</v>
      </c>
      <c r="D877" s="89" t="s">
        <v>33</v>
      </c>
      <c r="E877" s="89">
        <v>510000</v>
      </c>
      <c r="F877" s="89"/>
      <c r="G877" s="103" t="e">
        <f t="shared" si="78"/>
        <v>#N/A</v>
      </c>
      <c r="H877" s="89"/>
      <c r="I877" s="89"/>
      <c r="J877" s="89">
        <v>8000</v>
      </c>
      <c r="K877" s="103"/>
      <c r="L877" s="89"/>
      <c r="M877" s="89"/>
      <c r="N877" s="89"/>
      <c r="O877" s="89"/>
      <c r="P877" s="89"/>
      <c r="Q877" s="89">
        <v>610</v>
      </c>
      <c r="R877" s="89"/>
      <c r="S877" s="89"/>
      <c r="T877" s="103" t="e">
        <f t="shared" si="76"/>
        <v>#N/A</v>
      </c>
      <c r="U877" s="89"/>
      <c r="V877" s="103"/>
      <c r="W877" s="89" t="s">
        <v>37</v>
      </c>
      <c r="X877" s="89"/>
      <c r="Y877" s="103">
        <f t="shared" si="77"/>
        <v>0</v>
      </c>
      <c r="Z877" s="105">
        <v>12</v>
      </c>
      <c r="AA877" s="90">
        <f>'LEDGER LOAD INPUT'!E936</f>
        <v>0</v>
      </c>
      <c r="AB877" s="108">
        <f t="shared" si="74"/>
        <v>0</v>
      </c>
      <c r="AC877" s="112">
        <f t="shared" si="75"/>
        <v>0</v>
      </c>
    </row>
    <row r="878" spans="1:29">
      <c r="A878" s="89" t="s">
        <v>32</v>
      </c>
      <c r="B878" s="89" t="s">
        <v>32</v>
      </c>
      <c r="C878" s="89" t="s">
        <v>33</v>
      </c>
      <c r="D878" s="89" t="s">
        <v>33</v>
      </c>
      <c r="E878" s="89">
        <v>510000</v>
      </c>
      <c r="F878" s="89"/>
      <c r="G878" s="103" t="e">
        <f t="shared" si="78"/>
        <v>#N/A</v>
      </c>
      <c r="H878" s="89"/>
      <c r="I878" s="89"/>
      <c r="J878" s="89">
        <v>8000</v>
      </c>
      <c r="K878" s="103"/>
      <c r="L878" s="89"/>
      <c r="M878" s="89"/>
      <c r="N878" s="89"/>
      <c r="O878" s="89"/>
      <c r="P878" s="89"/>
      <c r="Q878" s="89">
        <v>620</v>
      </c>
      <c r="R878" s="89"/>
      <c r="S878" s="89"/>
      <c r="T878" s="103" t="e">
        <f t="shared" si="76"/>
        <v>#N/A</v>
      </c>
      <c r="U878" s="89"/>
      <c r="V878" s="103"/>
      <c r="W878" s="89" t="s">
        <v>37</v>
      </c>
      <c r="X878" s="89"/>
      <c r="Y878" s="103">
        <f t="shared" si="77"/>
        <v>0</v>
      </c>
      <c r="Z878" s="105">
        <v>12</v>
      </c>
      <c r="AA878" s="90">
        <f>'LEDGER LOAD INPUT'!E937</f>
        <v>0</v>
      </c>
      <c r="AB878" s="108">
        <f t="shared" si="74"/>
        <v>0</v>
      </c>
      <c r="AC878" s="112">
        <f t="shared" si="75"/>
        <v>0</v>
      </c>
    </row>
    <row r="879" spans="1:29">
      <c r="A879" s="89" t="s">
        <v>32</v>
      </c>
      <c r="B879" s="89" t="s">
        <v>32</v>
      </c>
      <c r="C879" s="89" t="s">
        <v>33</v>
      </c>
      <c r="D879" s="89" t="s">
        <v>33</v>
      </c>
      <c r="E879" s="89">
        <v>510000</v>
      </c>
      <c r="F879" s="89"/>
      <c r="G879" s="103" t="e">
        <f t="shared" si="78"/>
        <v>#N/A</v>
      </c>
      <c r="H879" s="89"/>
      <c r="I879" s="89"/>
      <c r="J879" s="89">
        <v>8000</v>
      </c>
      <c r="K879" s="103"/>
      <c r="L879" s="89"/>
      <c r="M879" s="89"/>
      <c r="N879" s="89"/>
      <c r="O879" s="89"/>
      <c r="P879" s="89"/>
      <c r="Q879" s="89">
        <v>900</v>
      </c>
      <c r="R879" s="89"/>
      <c r="S879" s="89"/>
      <c r="T879" s="103" t="e">
        <f t="shared" si="76"/>
        <v>#N/A</v>
      </c>
      <c r="U879" s="89"/>
      <c r="V879" s="103"/>
      <c r="W879" s="89" t="s">
        <v>37</v>
      </c>
      <c r="X879" s="89"/>
      <c r="Y879" s="103">
        <f t="shared" si="77"/>
        <v>0</v>
      </c>
      <c r="Z879" s="105">
        <v>12</v>
      </c>
      <c r="AA879" s="90">
        <f>'LEDGER LOAD INPUT'!E938</f>
        <v>0</v>
      </c>
      <c r="AB879" s="108">
        <f t="shared" si="74"/>
        <v>0</v>
      </c>
      <c r="AC879" s="112">
        <f t="shared" si="75"/>
        <v>0</v>
      </c>
    </row>
    <row r="880" spans="1:29">
      <c r="A880" s="89" t="s">
        <v>32</v>
      </c>
      <c r="B880" s="89" t="s">
        <v>32</v>
      </c>
      <c r="C880" s="89" t="s">
        <v>33</v>
      </c>
      <c r="D880" s="89" t="s">
        <v>33</v>
      </c>
      <c r="E880" s="89">
        <v>520000</v>
      </c>
      <c r="F880" s="89"/>
      <c r="G880" s="103" t="e">
        <f t="shared" si="78"/>
        <v>#N/A</v>
      </c>
      <c r="H880" s="89"/>
      <c r="I880" s="89"/>
      <c r="J880" s="89">
        <v>8000</v>
      </c>
      <c r="K880" s="103"/>
      <c r="L880" s="89"/>
      <c r="M880" s="89"/>
      <c r="N880" s="89"/>
      <c r="O880" s="89"/>
      <c r="P880" s="89"/>
      <c r="Q880" s="89">
        <v>100</v>
      </c>
      <c r="R880" s="89"/>
      <c r="S880" s="89"/>
      <c r="T880" s="103" t="e">
        <f t="shared" si="76"/>
        <v>#N/A</v>
      </c>
      <c r="U880" s="89"/>
      <c r="V880" s="103"/>
      <c r="W880" s="89" t="s">
        <v>37</v>
      </c>
      <c r="X880" s="89"/>
      <c r="Y880" s="103">
        <f t="shared" si="77"/>
        <v>0</v>
      </c>
      <c r="Z880" s="105">
        <v>12</v>
      </c>
      <c r="AA880" s="90">
        <f>'LEDGER LOAD INPUT'!E939</f>
        <v>0</v>
      </c>
      <c r="AB880" s="108">
        <f t="shared" si="74"/>
        <v>0</v>
      </c>
      <c r="AC880" s="112">
        <f t="shared" si="75"/>
        <v>0</v>
      </c>
    </row>
    <row r="881" spans="1:29">
      <c r="A881" s="89" t="s">
        <v>32</v>
      </c>
      <c r="B881" s="89" t="s">
        <v>32</v>
      </c>
      <c r="C881" s="89" t="s">
        <v>33</v>
      </c>
      <c r="D881" s="89" t="s">
        <v>33</v>
      </c>
      <c r="E881" s="89">
        <v>520000</v>
      </c>
      <c r="F881" s="89"/>
      <c r="G881" s="103" t="e">
        <f t="shared" si="78"/>
        <v>#N/A</v>
      </c>
      <c r="H881" s="89"/>
      <c r="I881" s="89"/>
      <c r="J881" s="89">
        <v>8000</v>
      </c>
      <c r="K881" s="103"/>
      <c r="L881" s="89"/>
      <c r="M881" s="89"/>
      <c r="N881" s="89"/>
      <c r="O881" s="89"/>
      <c r="P881" s="89"/>
      <c r="Q881" s="89" t="s">
        <v>38</v>
      </c>
      <c r="R881" s="89"/>
      <c r="S881" s="89"/>
      <c r="T881" s="103" t="e">
        <f t="shared" si="76"/>
        <v>#N/A</v>
      </c>
      <c r="U881" s="89"/>
      <c r="V881" s="103"/>
      <c r="W881" s="89" t="s">
        <v>37</v>
      </c>
      <c r="X881" s="89"/>
      <c r="Y881" s="103">
        <f t="shared" si="77"/>
        <v>0</v>
      </c>
      <c r="Z881" s="105">
        <v>12</v>
      </c>
      <c r="AA881" s="90">
        <f>'LEDGER LOAD INPUT'!E940</f>
        <v>0</v>
      </c>
      <c r="AB881" s="108">
        <f t="shared" si="74"/>
        <v>0</v>
      </c>
      <c r="AC881" s="112">
        <f t="shared" si="75"/>
        <v>0</v>
      </c>
    </row>
    <row r="882" spans="1:29">
      <c r="A882" s="89" t="s">
        <v>32</v>
      </c>
      <c r="B882" s="89" t="s">
        <v>32</v>
      </c>
      <c r="C882" s="89" t="s">
        <v>33</v>
      </c>
      <c r="D882" s="89" t="s">
        <v>33</v>
      </c>
      <c r="E882" s="89">
        <v>520000</v>
      </c>
      <c r="F882" s="89"/>
      <c r="G882" s="103" t="e">
        <f t="shared" si="78"/>
        <v>#N/A</v>
      </c>
      <c r="H882" s="89"/>
      <c r="I882" s="89"/>
      <c r="J882" s="89">
        <v>8000</v>
      </c>
      <c r="K882" s="103"/>
      <c r="L882" s="89"/>
      <c r="M882" s="89"/>
      <c r="N882" s="89"/>
      <c r="O882" s="89"/>
      <c r="P882" s="89"/>
      <c r="Q882" s="89">
        <v>610</v>
      </c>
      <c r="R882" s="89"/>
      <c r="S882" s="89"/>
      <c r="T882" s="103" t="e">
        <f t="shared" si="76"/>
        <v>#N/A</v>
      </c>
      <c r="U882" s="89"/>
      <c r="V882" s="103"/>
      <c r="W882" s="89" t="s">
        <v>37</v>
      </c>
      <c r="X882" s="89"/>
      <c r="Y882" s="103">
        <f t="shared" si="77"/>
        <v>0</v>
      </c>
      <c r="Z882" s="105">
        <v>12</v>
      </c>
      <c r="AA882" s="90">
        <f>'LEDGER LOAD INPUT'!E941</f>
        <v>0</v>
      </c>
      <c r="AB882" s="108">
        <f t="shared" si="74"/>
        <v>0</v>
      </c>
      <c r="AC882" s="112">
        <f t="shared" si="75"/>
        <v>0</v>
      </c>
    </row>
    <row r="883" spans="1:29">
      <c r="A883" s="89" t="s">
        <v>32</v>
      </c>
      <c r="B883" s="89" t="s">
        <v>32</v>
      </c>
      <c r="C883" s="89" t="s">
        <v>33</v>
      </c>
      <c r="D883" s="89" t="s">
        <v>33</v>
      </c>
      <c r="E883" s="89">
        <v>520000</v>
      </c>
      <c r="F883" s="89"/>
      <c r="G883" s="103" t="e">
        <f t="shared" si="78"/>
        <v>#N/A</v>
      </c>
      <c r="H883" s="89"/>
      <c r="I883" s="89"/>
      <c r="J883" s="89">
        <v>8000</v>
      </c>
      <c r="K883" s="103"/>
      <c r="L883" s="89"/>
      <c r="M883" s="89"/>
      <c r="N883" s="89"/>
      <c r="O883" s="89"/>
      <c r="P883" s="89"/>
      <c r="Q883" s="89">
        <v>620</v>
      </c>
      <c r="R883" s="89"/>
      <c r="S883" s="89"/>
      <c r="T883" s="103" t="e">
        <f t="shared" si="76"/>
        <v>#N/A</v>
      </c>
      <c r="U883" s="89"/>
      <c r="V883" s="103"/>
      <c r="W883" s="89" t="s">
        <v>37</v>
      </c>
      <c r="X883" s="89"/>
      <c r="Y883" s="103">
        <f t="shared" si="77"/>
        <v>0</v>
      </c>
      <c r="Z883" s="105">
        <v>12</v>
      </c>
      <c r="AA883" s="90">
        <f>'LEDGER LOAD INPUT'!E942</f>
        <v>0</v>
      </c>
      <c r="AB883" s="108">
        <f t="shared" si="74"/>
        <v>0</v>
      </c>
      <c r="AC883" s="112">
        <f t="shared" si="75"/>
        <v>0</v>
      </c>
    </row>
    <row r="884" spans="1:29">
      <c r="A884" s="89" t="s">
        <v>32</v>
      </c>
      <c r="B884" s="89" t="s">
        <v>32</v>
      </c>
      <c r="C884" s="89" t="s">
        <v>33</v>
      </c>
      <c r="D884" s="89" t="s">
        <v>33</v>
      </c>
      <c r="E884" s="89">
        <v>520000</v>
      </c>
      <c r="F884" s="89"/>
      <c r="G884" s="103" t="e">
        <f t="shared" si="78"/>
        <v>#N/A</v>
      </c>
      <c r="H884" s="89"/>
      <c r="I884" s="89"/>
      <c r="J884" s="89">
        <v>8000</v>
      </c>
      <c r="K884" s="103"/>
      <c r="L884" s="89"/>
      <c r="M884" s="89"/>
      <c r="N884" s="89"/>
      <c r="O884" s="89"/>
      <c r="P884" s="89"/>
      <c r="Q884" s="89">
        <v>900</v>
      </c>
      <c r="R884" s="89"/>
      <c r="S884" s="89"/>
      <c r="T884" s="103" t="e">
        <f t="shared" si="76"/>
        <v>#N/A</v>
      </c>
      <c r="U884" s="89"/>
      <c r="V884" s="103"/>
      <c r="W884" s="89" t="s">
        <v>37</v>
      </c>
      <c r="X884" s="89"/>
      <c r="Y884" s="103">
        <f t="shared" si="77"/>
        <v>0</v>
      </c>
      <c r="Z884" s="105">
        <v>12</v>
      </c>
      <c r="AA884" s="90">
        <f>'LEDGER LOAD INPUT'!E943</f>
        <v>0</v>
      </c>
      <c r="AB884" s="108">
        <f t="shared" si="74"/>
        <v>0</v>
      </c>
      <c r="AC884" s="112">
        <f t="shared" si="75"/>
        <v>0</v>
      </c>
    </row>
    <row r="888" spans="1:29" ht="15">
      <c r="A888" s="65" t="s">
        <v>853</v>
      </c>
    </row>
    <row r="889" spans="1:29">
      <c r="A889" s="23"/>
    </row>
  </sheetData>
  <sheetProtection algorithmName="SHA-512" hashValue="4zJXoPhf7USz74bChcJb4k9K5btqrF5LPhjf7I6oeh1i03evyBxBGDjojr3ghcZiv/tqGDJhQ9D5XQ+niza1AQ==" saltValue="yNnbysP90m5faA6EOZMMYQ==" spinCount="100000" sheet="1" objects="1" scenarios="1"/>
  <pageMargins left="0.25" right="0.25" top="0.75" bottom="0.75" header="0.3" footer="0.3"/>
  <pageSetup scale="51" fitToHeight="0" orientation="portrait" r:id="rId1"/>
  <ignoredErrors>
    <ignoredError sqref="G760:G884 T760:T884 T6:T516 G6:G516 T517:T592 G517:G592 T593:T754 G593:G754 G755:G759 T755:T759" evalError="1"/>
    <ignoredError sqref="E741 E746:E75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D187"/>
  <sheetViews>
    <sheetView workbookViewId="0">
      <pane xSplit="1" ySplit="2" topLeftCell="B3" activePane="bottomRight" state="frozen"/>
      <selection pane="topRight" activeCell="B1" sqref="B1"/>
      <selection pane="bottomLeft" activeCell="A2" sqref="A2"/>
      <selection pane="bottomRight" activeCell="G18" sqref="G18"/>
    </sheetView>
  </sheetViews>
  <sheetFormatPr defaultRowHeight="12.75"/>
  <cols>
    <col min="1" max="1" width="28.5703125" customWidth="1"/>
    <col min="2" max="2" width="16.7109375" customWidth="1"/>
    <col min="3" max="3" width="16" customWidth="1"/>
    <col min="4" max="4" width="11.140625" customWidth="1"/>
  </cols>
  <sheetData>
    <row r="1" spans="1:4">
      <c r="A1" s="17"/>
      <c r="B1" s="18"/>
      <c r="C1" s="17"/>
    </row>
    <row r="2" spans="1:4" ht="78" customHeight="1">
      <c r="A2" s="9" t="s">
        <v>416</v>
      </c>
      <c r="B2" s="13" t="s">
        <v>612</v>
      </c>
      <c r="C2" s="13" t="s">
        <v>613</v>
      </c>
    </row>
    <row r="3" spans="1:4" ht="13.5" thickBot="1"/>
    <row r="4" spans="1:4" ht="16.5" thickBot="1">
      <c r="A4" s="27" t="s">
        <v>413</v>
      </c>
      <c r="B4" s="10"/>
      <c r="C4" s="10"/>
    </row>
    <row r="5" spans="1:4" ht="15">
      <c r="A5" s="30" t="s">
        <v>49</v>
      </c>
      <c r="B5" s="15" t="s">
        <v>36</v>
      </c>
      <c r="C5" s="16" t="s">
        <v>36</v>
      </c>
      <c r="D5" s="11"/>
    </row>
    <row r="6" spans="1:4" ht="15">
      <c r="A6" s="30" t="s">
        <v>50</v>
      </c>
      <c r="B6" s="15" t="s">
        <v>51</v>
      </c>
      <c r="C6" s="16" t="s">
        <v>51</v>
      </c>
      <c r="D6" s="11"/>
    </row>
    <row r="7" spans="1:4" ht="15">
      <c r="A7" s="30" t="s">
        <v>52</v>
      </c>
      <c r="B7" s="15" t="s">
        <v>53</v>
      </c>
      <c r="C7" s="16" t="s">
        <v>53</v>
      </c>
      <c r="D7" s="11"/>
    </row>
    <row r="8" spans="1:4" ht="15">
      <c r="A8" s="30" t="s">
        <v>54</v>
      </c>
      <c r="B8" s="15" t="s">
        <v>55</v>
      </c>
      <c r="C8" s="16" t="s">
        <v>55</v>
      </c>
      <c r="D8" s="11"/>
    </row>
    <row r="9" spans="1:4" ht="15">
      <c r="A9" s="30" t="s">
        <v>56</v>
      </c>
      <c r="B9" s="15" t="s">
        <v>57</v>
      </c>
      <c r="C9" s="16" t="s">
        <v>57</v>
      </c>
    </row>
    <row r="10" spans="1:4" ht="15">
      <c r="A10" s="30" t="s">
        <v>58</v>
      </c>
      <c r="B10" s="15" t="s">
        <v>59</v>
      </c>
      <c r="C10" s="16" t="s">
        <v>59</v>
      </c>
    </row>
    <row r="11" spans="1:4" ht="15">
      <c r="A11" s="30" t="s">
        <v>60</v>
      </c>
      <c r="B11" s="15" t="s">
        <v>61</v>
      </c>
      <c r="C11" s="16" t="s">
        <v>61</v>
      </c>
    </row>
    <row r="12" spans="1:4" ht="15">
      <c r="A12" s="30" t="s">
        <v>62</v>
      </c>
      <c r="B12" s="15" t="s">
        <v>63</v>
      </c>
      <c r="C12" s="16" t="s">
        <v>63</v>
      </c>
    </row>
    <row r="13" spans="1:4" ht="15">
      <c r="A13" s="30" t="s">
        <v>64</v>
      </c>
      <c r="B13" s="15" t="s">
        <v>65</v>
      </c>
      <c r="C13" s="16" t="s">
        <v>65</v>
      </c>
    </row>
    <row r="14" spans="1:4" ht="15">
      <c r="A14" s="30" t="s">
        <v>66</v>
      </c>
      <c r="B14" s="15" t="s">
        <v>67</v>
      </c>
      <c r="C14" s="16" t="s">
        <v>67</v>
      </c>
    </row>
    <row r="15" spans="1:4" ht="15">
      <c r="A15" s="30" t="s">
        <v>68</v>
      </c>
      <c r="B15" s="15" t="s">
        <v>69</v>
      </c>
      <c r="C15" s="16" t="s">
        <v>69</v>
      </c>
    </row>
    <row r="16" spans="1:4" ht="15">
      <c r="A16" s="30" t="s">
        <v>70</v>
      </c>
      <c r="B16" s="15" t="s">
        <v>71</v>
      </c>
      <c r="C16" s="16" t="s">
        <v>71</v>
      </c>
    </row>
    <row r="17" spans="1:3" ht="15">
      <c r="A17" s="30" t="s">
        <v>72</v>
      </c>
      <c r="B17" s="15" t="s">
        <v>73</v>
      </c>
      <c r="C17" s="16" t="s">
        <v>73</v>
      </c>
    </row>
    <row r="18" spans="1:3" ht="15">
      <c r="A18" s="30" t="s">
        <v>74</v>
      </c>
      <c r="B18" s="15" t="s">
        <v>75</v>
      </c>
      <c r="C18" s="16" t="s">
        <v>75</v>
      </c>
    </row>
    <row r="19" spans="1:3" ht="15">
      <c r="A19" s="30" t="s">
        <v>76</v>
      </c>
      <c r="B19" s="15" t="s">
        <v>77</v>
      </c>
      <c r="C19" s="16" t="s">
        <v>77</v>
      </c>
    </row>
    <row r="20" spans="1:3" ht="15">
      <c r="A20" s="30" t="s">
        <v>78</v>
      </c>
      <c r="B20" s="15" t="s">
        <v>79</v>
      </c>
      <c r="C20" s="16" t="s">
        <v>79</v>
      </c>
    </row>
    <row r="21" spans="1:3" ht="15">
      <c r="A21" s="30" t="s">
        <v>80</v>
      </c>
      <c r="B21" s="15" t="s">
        <v>81</v>
      </c>
      <c r="C21" s="16" t="s">
        <v>81</v>
      </c>
    </row>
    <row r="22" spans="1:3" ht="15">
      <c r="A22" s="30" t="s">
        <v>82</v>
      </c>
      <c r="B22" s="15" t="s">
        <v>83</v>
      </c>
      <c r="C22" s="16" t="s">
        <v>83</v>
      </c>
    </row>
    <row r="23" spans="1:3" ht="15">
      <c r="A23" s="30" t="s">
        <v>84</v>
      </c>
      <c r="B23" s="15" t="s">
        <v>85</v>
      </c>
      <c r="C23" s="16" t="s">
        <v>85</v>
      </c>
    </row>
    <row r="24" spans="1:3" ht="15">
      <c r="A24" s="30" t="s">
        <v>86</v>
      </c>
      <c r="B24" s="15" t="s">
        <v>87</v>
      </c>
      <c r="C24" s="16" t="s">
        <v>87</v>
      </c>
    </row>
    <row r="25" spans="1:3" ht="15">
      <c r="A25" s="30" t="s">
        <v>88</v>
      </c>
      <c r="B25" s="15" t="s">
        <v>89</v>
      </c>
      <c r="C25" s="16" t="s">
        <v>89</v>
      </c>
    </row>
    <row r="26" spans="1:3" ht="15">
      <c r="A26" s="30" t="s">
        <v>90</v>
      </c>
      <c r="B26" s="15" t="s">
        <v>91</v>
      </c>
      <c r="C26" s="16" t="s">
        <v>91</v>
      </c>
    </row>
    <row r="27" spans="1:3" ht="15">
      <c r="A27" s="30" t="s">
        <v>92</v>
      </c>
      <c r="B27" s="15" t="s">
        <v>93</v>
      </c>
      <c r="C27" s="16" t="s">
        <v>93</v>
      </c>
    </row>
    <row r="28" spans="1:3" ht="15">
      <c r="A28" s="30" t="s">
        <v>94</v>
      </c>
      <c r="B28" s="15" t="s">
        <v>95</v>
      </c>
      <c r="C28" s="16" t="s">
        <v>95</v>
      </c>
    </row>
    <row r="29" spans="1:3" ht="15">
      <c r="A29" s="30" t="s">
        <v>96</v>
      </c>
      <c r="B29" s="15" t="s">
        <v>34</v>
      </c>
      <c r="C29" s="16" t="s">
        <v>34</v>
      </c>
    </row>
    <row r="30" spans="1:3" ht="15">
      <c r="A30" s="30" t="s">
        <v>97</v>
      </c>
      <c r="B30" s="15" t="s">
        <v>98</v>
      </c>
      <c r="C30" s="16" t="s">
        <v>98</v>
      </c>
    </row>
    <row r="31" spans="1:3" ht="15">
      <c r="A31" s="30" t="s">
        <v>99</v>
      </c>
      <c r="B31" s="15" t="s">
        <v>100</v>
      </c>
      <c r="C31" s="16" t="s">
        <v>100</v>
      </c>
    </row>
    <row r="32" spans="1:3" ht="15">
      <c r="A32" s="30" t="s">
        <v>101</v>
      </c>
      <c r="B32" s="15" t="s">
        <v>102</v>
      </c>
      <c r="C32" s="16" t="s">
        <v>102</v>
      </c>
    </row>
    <row r="33" spans="1:3" ht="15">
      <c r="A33" s="30" t="s">
        <v>103</v>
      </c>
      <c r="B33" s="15" t="s">
        <v>104</v>
      </c>
      <c r="C33" s="16" t="s">
        <v>104</v>
      </c>
    </row>
    <row r="34" spans="1:3" ht="15">
      <c r="A34" s="30" t="s">
        <v>105</v>
      </c>
      <c r="B34" s="15" t="s">
        <v>106</v>
      </c>
      <c r="C34" s="16" t="s">
        <v>106</v>
      </c>
    </row>
    <row r="35" spans="1:3" ht="15">
      <c r="A35" s="30" t="s">
        <v>107</v>
      </c>
      <c r="B35" s="15" t="s">
        <v>108</v>
      </c>
      <c r="C35" s="16" t="s">
        <v>108</v>
      </c>
    </row>
    <row r="36" spans="1:3" ht="15">
      <c r="A36" s="30" t="s">
        <v>109</v>
      </c>
      <c r="B36" s="15" t="s">
        <v>110</v>
      </c>
      <c r="C36" s="16" t="s">
        <v>110</v>
      </c>
    </row>
    <row r="37" spans="1:3" ht="15">
      <c r="A37" s="30" t="s">
        <v>111</v>
      </c>
      <c r="B37" s="15" t="s">
        <v>112</v>
      </c>
      <c r="C37" s="16" t="s">
        <v>112</v>
      </c>
    </row>
    <row r="38" spans="1:3" ht="15">
      <c r="A38" s="30" t="s">
        <v>113</v>
      </c>
      <c r="B38" s="15" t="s">
        <v>114</v>
      </c>
      <c r="C38" s="16" t="s">
        <v>114</v>
      </c>
    </row>
    <row r="39" spans="1:3" ht="15">
      <c r="A39" s="30" t="s">
        <v>115</v>
      </c>
      <c r="B39" s="15" t="s">
        <v>116</v>
      </c>
      <c r="C39" s="16" t="s">
        <v>116</v>
      </c>
    </row>
    <row r="40" spans="1:3" ht="15">
      <c r="A40" s="30" t="s">
        <v>117</v>
      </c>
      <c r="B40" s="15" t="s">
        <v>118</v>
      </c>
      <c r="C40" s="16" t="s">
        <v>118</v>
      </c>
    </row>
    <row r="41" spans="1:3" ht="15">
      <c r="A41" s="30" t="s">
        <v>119</v>
      </c>
      <c r="B41" s="15" t="s">
        <v>120</v>
      </c>
      <c r="C41" s="16" t="s">
        <v>120</v>
      </c>
    </row>
    <row r="42" spans="1:3" ht="15">
      <c r="A42" s="30" t="s">
        <v>121</v>
      </c>
      <c r="B42" s="15" t="s">
        <v>122</v>
      </c>
      <c r="C42" s="16" t="s">
        <v>122</v>
      </c>
    </row>
    <row r="43" spans="1:3" ht="15">
      <c r="A43" s="30" t="s">
        <v>123</v>
      </c>
      <c r="B43" s="15" t="s">
        <v>124</v>
      </c>
      <c r="C43" s="16" t="s">
        <v>124</v>
      </c>
    </row>
    <row r="44" spans="1:3" ht="15">
      <c r="A44" s="30" t="s">
        <v>125</v>
      </c>
      <c r="B44" s="15" t="s">
        <v>126</v>
      </c>
      <c r="C44" s="16" t="s">
        <v>126</v>
      </c>
    </row>
    <row r="45" spans="1:3" ht="15">
      <c r="A45" s="30" t="s">
        <v>127</v>
      </c>
      <c r="B45" s="15" t="s">
        <v>128</v>
      </c>
      <c r="C45" s="16" t="s">
        <v>128</v>
      </c>
    </row>
    <row r="46" spans="1:3" ht="15">
      <c r="A46" s="30" t="s">
        <v>129</v>
      </c>
      <c r="B46" s="15" t="s">
        <v>130</v>
      </c>
      <c r="C46" s="16" t="s">
        <v>130</v>
      </c>
    </row>
    <row r="47" spans="1:3" ht="15">
      <c r="A47" s="30" t="s">
        <v>131</v>
      </c>
      <c r="B47" s="15" t="s">
        <v>132</v>
      </c>
      <c r="C47" s="16" t="s">
        <v>132</v>
      </c>
    </row>
    <row r="48" spans="1:3" ht="15">
      <c r="A48" s="30" t="s">
        <v>133</v>
      </c>
      <c r="B48" s="15" t="s">
        <v>134</v>
      </c>
      <c r="C48" s="16" t="s">
        <v>134</v>
      </c>
    </row>
    <row r="49" spans="1:4" ht="15">
      <c r="A49" s="30" t="s">
        <v>135</v>
      </c>
      <c r="B49" s="15" t="s">
        <v>136</v>
      </c>
      <c r="C49" s="16" t="s">
        <v>136</v>
      </c>
    </row>
    <row r="50" spans="1:4" ht="15">
      <c r="A50" s="30" t="s">
        <v>137</v>
      </c>
      <c r="B50" s="15" t="s">
        <v>138</v>
      </c>
      <c r="C50" s="16" t="s">
        <v>138</v>
      </c>
    </row>
    <row r="51" spans="1:4" ht="15">
      <c r="A51" s="30" t="s">
        <v>414</v>
      </c>
      <c r="B51" s="15" t="s">
        <v>139</v>
      </c>
      <c r="C51" s="16" t="s">
        <v>139</v>
      </c>
    </row>
    <row r="52" spans="1:4" ht="15">
      <c r="A52" s="30" t="s">
        <v>140</v>
      </c>
      <c r="B52" s="15" t="s">
        <v>141</v>
      </c>
      <c r="C52" s="16" t="s">
        <v>141</v>
      </c>
    </row>
    <row r="53" spans="1:4" ht="15">
      <c r="A53" s="30" t="s">
        <v>142</v>
      </c>
      <c r="B53" s="15" t="s">
        <v>143</v>
      </c>
      <c r="C53" s="16" t="s">
        <v>143</v>
      </c>
    </row>
    <row r="54" spans="1:4" ht="15">
      <c r="A54" s="30" t="s">
        <v>144</v>
      </c>
      <c r="B54" s="15" t="s">
        <v>145</v>
      </c>
      <c r="C54" s="16" t="s">
        <v>145</v>
      </c>
    </row>
    <row r="55" spans="1:4" ht="15">
      <c r="A55" s="30" t="s">
        <v>146</v>
      </c>
      <c r="B55" s="15" t="s">
        <v>147</v>
      </c>
      <c r="C55" s="16" t="s">
        <v>147</v>
      </c>
    </row>
    <row r="56" spans="1:4" ht="15">
      <c r="A56" s="30" t="s">
        <v>148</v>
      </c>
      <c r="B56" s="15" t="s">
        <v>149</v>
      </c>
      <c r="C56" s="16" t="s">
        <v>149</v>
      </c>
    </row>
    <row r="57" spans="1:4" ht="15">
      <c r="A57" s="30" t="s">
        <v>150</v>
      </c>
      <c r="B57" s="15" t="s">
        <v>151</v>
      </c>
      <c r="C57" s="16" t="s">
        <v>151</v>
      </c>
    </row>
    <row r="58" spans="1:4" ht="15">
      <c r="A58" s="30" t="s">
        <v>152</v>
      </c>
      <c r="B58" s="15" t="s">
        <v>153</v>
      </c>
      <c r="C58" s="16" t="s">
        <v>153</v>
      </c>
    </row>
    <row r="59" spans="1:4" ht="15">
      <c r="A59" s="30" t="s">
        <v>154</v>
      </c>
      <c r="B59" s="15" t="s">
        <v>155</v>
      </c>
      <c r="C59" s="16" t="s">
        <v>155</v>
      </c>
    </row>
    <row r="60" spans="1:4" ht="15">
      <c r="A60" s="30" t="s">
        <v>156</v>
      </c>
      <c r="B60" s="15" t="s">
        <v>157</v>
      </c>
      <c r="C60" s="16" t="s">
        <v>157</v>
      </c>
    </row>
    <row r="61" spans="1:4" ht="16.5" thickBot="1">
      <c r="A61" s="26"/>
      <c r="B61" s="26"/>
      <c r="C61" s="26"/>
    </row>
    <row r="62" spans="1:4" ht="16.5" thickBot="1">
      <c r="A62" s="28" t="s">
        <v>415</v>
      </c>
      <c r="B62" s="14"/>
      <c r="C62" s="14"/>
      <c r="D62" s="12"/>
    </row>
    <row r="63" spans="1:4" ht="15">
      <c r="A63" s="218" t="s">
        <v>210</v>
      </c>
      <c r="B63" s="214" t="s">
        <v>73</v>
      </c>
      <c r="C63" s="216" t="s">
        <v>211</v>
      </c>
      <c r="D63" s="219" t="s">
        <v>73</v>
      </c>
    </row>
    <row r="64" spans="1:4" ht="15">
      <c r="A64" s="218" t="s">
        <v>230</v>
      </c>
      <c r="B64" s="214" t="s">
        <v>79</v>
      </c>
      <c r="C64" s="216" t="s">
        <v>231</v>
      </c>
      <c r="D64" s="219" t="s">
        <v>79</v>
      </c>
    </row>
    <row r="65" spans="1:4" ht="15">
      <c r="A65" s="218" t="s">
        <v>372</v>
      </c>
      <c r="B65" s="214" t="s">
        <v>143</v>
      </c>
      <c r="C65" s="216" t="s">
        <v>373</v>
      </c>
      <c r="D65" s="219" t="s">
        <v>143</v>
      </c>
    </row>
    <row r="66" spans="1:4" ht="15">
      <c r="A66" s="218" t="s">
        <v>402</v>
      </c>
      <c r="B66" s="214" t="s">
        <v>157</v>
      </c>
      <c r="C66" s="216" t="s">
        <v>403</v>
      </c>
      <c r="D66" s="219" t="s">
        <v>157</v>
      </c>
    </row>
    <row r="67" spans="1:4" ht="15">
      <c r="A67" s="218" t="s">
        <v>256</v>
      </c>
      <c r="B67" s="214" t="s">
        <v>91</v>
      </c>
      <c r="C67" s="216" t="s">
        <v>257</v>
      </c>
      <c r="D67" s="219" t="s">
        <v>91</v>
      </c>
    </row>
    <row r="68" spans="1:4" ht="15">
      <c r="A68" s="218" t="s">
        <v>232</v>
      </c>
      <c r="B68" s="214" t="s">
        <v>79</v>
      </c>
      <c r="C68" s="216" t="s">
        <v>233</v>
      </c>
      <c r="D68" s="219" t="s">
        <v>79</v>
      </c>
    </row>
    <row r="69" spans="1:4" ht="15">
      <c r="A69" s="218" t="s">
        <v>166</v>
      </c>
      <c r="B69" s="214" t="s">
        <v>53</v>
      </c>
      <c r="C69" s="216" t="s">
        <v>167</v>
      </c>
      <c r="D69" s="217" t="s">
        <v>53</v>
      </c>
    </row>
    <row r="70" spans="1:4" ht="15">
      <c r="A70" s="218" t="s">
        <v>374</v>
      </c>
      <c r="B70" s="214" t="s">
        <v>145</v>
      </c>
      <c r="C70" s="216" t="s">
        <v>375</v>
      </c>
      <c r="D70" s="219" t="s">
        <v>145</v>
      </c>
    </row>
    <row r="71" spans="1:4" ht="15">
      <c r="A71" s="218" t="s">
        <v>352</v>
      </c>
      <c r="B71" s="214" t="s">
        <v>134</v>
      </c>
      <c r="C71" s="216" t="s">
        <v>353</v>
      </c>
      <c r="D71" s="219" t="s">
        <v>134</v>
      </c>
    </row>
    <row r="72" spans="1:4" ht="15">
      <c r="A72" s="218" t="s">
        <v>224</v>
      </c>
      <c r="B72" s="214" t="s">
        <v>77</v>
      </c>
      <c r="C72" s="216" t="s">
        <v>225</v>
      </c>
      <c r="D72" s="219" t="s">
        <v>77</v>
      </c>
    </row>
    <row r="73" spans="1:4" ht="15">
      <c r="A73" s="218" t="s">
        <v>318</v>
      </c>
      <c r="B73" s="214" t="s">
        <v>120</v>
      </c>
      <c r="C73" s="216" t="s">
        <v>319</v>
      </c>
      <c r="D73" s="219" t="s">
        <v>120</v>
      </c>
    </row>
    <row r="74" spans="1:4" ht="15">
      <c r="A74" s="218" t="s">
        <v>242</v>
      </c>
      <c r="B74" s="214" t="s">
        <v>83</v>
      </c>
      <c r="C74" s="216" t="s">
        <v>243</v>
      </c>
      <c r="D74" s="219" t="s">
        <v>83</v>
      </c>
    </row>
    <row r="75" spans="1:4" ht="15">
      <c r="A75" s="218" t="s">
        <v>324</v>
      </c>
      <c r="B75" s="214" t="s">
        <v>124</v>
      </c>
      <c r="C75" s="216" t="s">
        <v>325</v>
      </c>
      <c r="D75" s="219" t="s">
        <v>124</v>
      </c>
    </row>
    <row r="76" spans="1:4" ht="15">
      <c r="A76" s="215" t="s">
        <v>158</v>
      </c>
      <c r="B76" s="214" t="s">
        <v>36</v>
      </c>
      <c r="C76" s="216" t="s">
        <v>159</v>
      </c>
      <c r="D76" s="217" t="s">
        <v>36</v>
      </c>
    </row>
    <row r="77" spans="1:4" ht="15">
      <c r="A77" s="218" t="s">
        <v>270</v>
      </c>
      <c r="B77" s="214" t="s">
        <v>34</v>
      </c>
      <c r="C77" s="216" t="s">
        <v>271</v>
      </c>
      <c r="D77" s="219" t="s">
        <v>34</v>
      </c>
    </row>
    <row r="78" spans="1:4" ht="15">
      <c r="A78" s="218" t="s">
        <v>350</v>
      </c>
      <c r="B78" s="214" t="s">
        <v>134</v>
      </c>
      <c r="C78" s="216" t="s">
        <v>351</v>
      </c>
      <c r="D78" s="219" t="s">
        <v>134</v>
      </c>
    </row>
    <row r="79" spans="1:4" ht="15">
      <c r="A79" s="218" t="s">
        <v>194</v>
      </c>
      <c r="B79" s="214" t="s">
        <v>63</v>
      </c>
      <c r="C79" s="216" t="s">
        <v>195</v>
      </c>
      <c r="D79" s="219" t="s">
        <v>63</v>
      </c>
    </row>
    <row r="80" spans="1:4" ht="15">
      <c r="A80" s="218" t="s">
        <v>390</v>
      </c>
      <c r="B80" s="214" t="s">
        <v>151</v>
      </c>
      <c r="C80" s="216" t="s">
        <v>391</v>
      </c>
      <c r="D80" s="219" t="s">
        <v>151</v>
      </c>
    </row>
    <row r="81" spans="1:4" ht="15">
      <c r="A81" s="218" t="s">
        <v>206</v>
      </c>
      <c r="B81" s="214" t="s">
        <v>69</v>
      </c>
      <c r="C81" s="216" t="s">
        <v>207</v>
      </c>
      <c r="D81" s="219" t="s">
        <v>69</v>
      </c>
    </row>
    <row r="82" spans="1:4" ht="15">
      <c r="A82" s="218" t="s">
        <v>188</v>
      </c>
      <c r="B82" s="214" t="s">
        <v>61</v>
      </c>
      <c r="C82" s="216" t="s">
        <v>189</v>
      </c>
      <c r="D82" s="219" t="s">
        <v>61</v>
      </c>
    </row>
    <row r="83" spans="1:4" ht="15">
      <c r="A83" s="218" t="s">
        <v>330</v>
      </c>
      <c r="B83" s="214" t="s">
        <v>128</v>
      </c>
      <c r="C83" s="216" t="s">
        <v>331</v>
      </c>
      <c r="D83" s="219" t="s">
        <v>128</v>
      </c>
    </row>
    <row r="84" spans="1:4" ht="15">
      <c r="A84" s="218" t="s">
        <v>162</v>
      </c>
      <c r="B84" s="214" t="s">
        <v>51</v>
      </c>
      <c r="C84" s="216" t="s">
        <v>163</v>
      </c>
      <c r="D84" s="217" t="s">
        <v>51</v>
      </c>
    </row>
    <row r="85" spans="1:4" ht="15">
      <c r="A85" s="218" t="s">
        <v>168</v>
      </c>
      <c r="B85" s="214" t="s">
        <v>53</v>
      </c>
      <c r="C85" s="216" t="s">
        <v>169</v>
      </c>
      <c r="D85" s="217" t="s">
        <v>53</v>
      </c>
    </row>
    <row r="86" spans="1:4" ht="15">
      <c r="A86" s="218" t="s">
        <v>396</v>
      </c>
      <c r="B86" s="214" t="s">
        <v>153</v>
      </c>
      <c r="C86" s="216" t="s">
        <v>397</v>
      </c>
      <c r="D86" s="219" t="s">
        <v>153</v>
      </c>
    </row>
    <row r="87" spans="1:4" ht="15">
      <c r="A87" s="218" t="s">
        <v>252</v>
      </c>
      <c r="B87" s="214" t="s">
        <v>89</v>
      </c>
      <c r="C87" s="216" t="s">
        <v>253</v>
      </c>
      <c r="D87" s="219" t="s">
        <v>89</v>
      </c>
    </row>
    <row r="88" spans="1:4" ht="15">
      <c r="A88" s="218" t="s">
        <v>272</v>
      </c>
      <c r="B88" s="214" t="s">
        <v>34</v>
      </c>
      <c r="C88" s="216" t="s">
        <v>273</v>
      </c>
      <c r="D88" s="219" t="s">
        <v>34</v>
      </c>
    </row>
    <row r="89" spans="1:4" ht="15">
      <c r="A89" s="218" t="s">
        <v>226</v>
      </c>
      <c r="B89" s="214" t="s">
        <v>77</v>
      </c>
      <c r="C89" s="216" t="s">
        <v>227</v>
      </c>
      <c r="D89" s="219" t="s">
        <v>77</v>
      </c>
    </row>
    <row r="90" spans="1:4" ht="15">
      <c r="A90" s="218" t="s">
        <v>406</v>
      </c>
      <c r="B90" s="214" t="s">
        <v>157</v>
      </c>
      <c r="C90" s="216" t="s">
        <v>407</v>
      </c>
      <c r="D90" s="219" t="s">
        <v>157</v>
      </c>
    </row>
    <row r="91" spans="1:4" ht="15">
      <c r="A91" s="218" t="s">
        <v>218</v>
      </c>
      <c r="B91" s="214" t="s">
        <v>75</v>
      </c>
      <c r="C91" s="216" t="s">
        <v>219</v>
      </c>
      <c r="D91" s="219" t="s">
        <v>75</v>
      </c>
    </row>
    <row r="92" spans="1:4" ht="15">
      <c r="A92" s="218" t="s">
        <v>278</v>
      </c>
      <c r="B92" s="214" t="s">
        <v>100</v>
      </c>
      <c r="C92" s="216" t="s">
        <v>279</v>
      </c>
      <c r="D92" s="219" t="s">
        <v>100</v>
      </c>
    </row>
    <row r="93" spans="1:4" ht="15">
      <c r="A93" s="218" t="s">
        <v>308</v>
      </c>
      <c r="B93" s="214" t="s">
        <v>114</v>
      </c>
      <c r="C93" s="216" t="s">
        <v>309</v>
      </c>
      <c r="D93" s="219" t="s">
        <v>114</v>
      </c>
    </row>
    <row r="94" spans="1:4" ht="15">
      <c r="A94" s="218" t="s">
        <v>314</v>
      </c>
      <c r="B94" s="214" t="s">
        <v>118</v>
      </c>
      <c r="C94" s="216" t="s">
        <v>315</v>
      </c>
      <c r="D94" s="219" t="s">
        <v>118</v>
      </c>
    </row>
    <row r="95" spans="1:4" ht="15">
      <c r="A95" s="218" t="s">
        <v>200</v>
      </c>
      <c r="B95" s="214" t="s">
        <v>65</v>
      </c>
      <c r="C95" s="216" t="s">
        <v>201</v>
      </c>
      <c r="D95" s="219" t="s">
        <v>65</v>
      </c>
    </row>
    <row r="96" spans="1:4" ht="15">
      <c r="A96" s="218" t="s">
        <v>300</v>
      </c>
      <c r="B96" s="214" t="s">
        <v>110</v>
      </c>
      <c r="C96" s="216" t="s">
        <v>301</v>
      </c>
      <c r="D96" s="219" t="s">
        <v>110</v>
      </c>
    </row>
    <row r="97" spans="1:4" ht="15">
      <c r="A97" s="218" t="s">
        <v>364</v>
      </c>
      <c r="B97" s="214" t="s">
        <v>138</v>
      </c>
      <c r="C97" s="216" t="s">
        <v>365</v>
      </c>
      <c r="D97" s="219" t="s">
        <v>138</v>
      </c>
    </row>
    <row r="98" spans="1:4" ht="15">
      <c r="A98" s="218" t="s">
        <v>264</v>
      </c>
      <c r="B98" s="214" t="s">
        <v>95</v>
      </c>
      <c r="C98" s="216" t="s">
        <v>265</v>
      </c>
      <c r="D98" s="219" t="s">
        <v>95</v>
      </c>
    </row>
    <row r="99" spans="1:4" ht="15">
      <c r="A99" s="218" t="s">
        <v>346</v>
      </c>
      <c r="B99" s="214" t="s">
        <v>132</v>
      </c>
      <c r="C99" s="216" t="s">
        <v>347</v>
      </c>
      <c r="D99" s="219" t="s">
        <v>132</v>
      </c>
    </row>
    <row r="100" spans="1:4" ht="15">
      <c r="A100" s="218" t="s">
        <v>180</v>
      </c>
      <c r="B100" s="214" t="s">
        <v>57</v>
      </c>
      <c r="C100" s="216" t="s">
        <v>181</v>
      </c>
      <c r="D100" s="217" t="s">
        <v>57</v>
      </c>
    </row>
    <row r="101" spans="1:4" ht="15">
      <c r="A101" s="218" t="s">
        <v>266</v>
      </c>
      <c r="B101" s="214" t="s">
        <v>95</v>
      </c>
      <c r="C101" s="216" t="s">
        <v>267</v>
      </c>
      <c r="D101" s="219" t="s">
        <v>95</v>
      </c>
    </row>
    <row r="102" spans="1:4" ht="15">
      <c r="A102" s="218" t="s">
        <v>304</v>
      </c>
      <c r="B102" s="214" t="s">
        <v>112</v>
      </c>
      <c r="C102" s="216" t="s">
        <v>305</v>
      </c>
      <c r="D102" s="219" t="s">
        <v>112</v>
      </c>
    </row>
    <row r="103" spans="1:4" ht="15">
      <c r="A103" s="218" t="s">
        <v>204</v>
      </c>
      <c r="B103" s="214" t="s">
        <v>67</v>
      </c>
      <c r="C103" s="216" t="s">
        <v>205</v>
      </c>
      <c r="D103" s="219" t="s">
        <v>67</v>
      </c>
    </row>
    <row r="104" spans="1:4" ht="15">
      <c r="A104" s="218" t="s">
        <v>382</v>
      </c>
      <c r="B104" s="214" t="s">
        <v>147</v>
      </c>
      <c r="C104" s="216" t="s">
        <v>383</v>
      </c>
      <c r="D104" s="219" t="s">
        <v>147</v>
      </c>
    </row>
    <row r="105" spans="1:4" ht="15">
      <c r="A105" s="218" t="s">
        <v>338</v>
      </c>
      <c r="B105" s="214" t="s">
        <v>130</v>
      </c>
      <c r="C105" s="216" t="s">
        <v>339</v>
      </c>
      <c r="D105" s="219" t="s">
        <v>130</v>
      </c>
    </row>
    <row r="106" spans="1:4" ht="15">
      <c r="A106" s="218" t="s">
        <v>358</v>
      </c>
      <c r="B106" s="214" t="s">
        <v>136</v>
      </c>
      <c r="C106" s="216" t="s">
        <v>359</v>
      </c>
      <c r="D106" s="219" t="s">
        <v>136</v>
      </c>
    </row>
    <row r="107" spans="1:4" ht="15">
      <c r="A107" s="218" t="s">
        <v>236</v>
      </c>
      <c r="B107" s="214" t="s">
        <v>79</v>
      </c>
      <c r="C107" s="216" t="s">
        <v>237</v>
      </c>
      <c r="D107" s="219" t="s">
        <v>79</v>
      </c>
    </row>
    <row r="108" spans="1:4" ht="15">
      <c r="A108" s="218" t="s">
        <v>170</v>
      </c>
      <c r="B108" s="214" t="s">
        <v>55</v>
      </c>
      <c r="C108" s="216" t="s">
        <v>171</v>
      </c>
      <c r="D108" s="217" t="s">
        <v>55</v>
      </c>
    </row>
    <row r="109" spans="1:4" ht="15">
      <c r="A109" s="218" t="s">
        <v>282</v>
      </c>
      <c r="B109" s="214" t="s">
        <v>100</v>
      </c>
      <c r="C109" s="216" t="s">
        <v>283</v>
      </c>
      <c r="D109" s="219" t="s">
        <v>100</v>
      </c>
    </row>
    <row r="110" spans="1:4" ht="15">
      <c r="A110" s="218" t="s">
        <v>294</v>
      </c>
      <c r="B110" s="214" t="s">
        <v>106</v>
      </c>
      <c r="C110" s="216" t="s">
        <v>295</v>
      </c>
      <c r="D110" s="219" t="s">
        <v>106</v>
      </c>
    </row>
    <row r="111" spans="1:4" ht="15">
      <c r="A111" s="218" t="s">
        <v>228</v>
      </c>
      <c r="B111" s="214" t="s">
        <v>77</v>
      </c>
      <c r="C111" s="216" t="s">
        <v>229</v>
      </c>
      <c r="D111" s="219" t="s">
        <v>77</v>
      </c>
    </row>
    <row r="112" spans="1:4" ht="15">
      <c r="A112" s="218" t="s">
        <v>348</v>
      </c>
      <c r="B112" s="214" t="s">
        <v>132</v>
      </c>
      <c r="C112" s="216" t="s">
        <v>349</v>
      </c>
      <c r="D112" s="219" t="s">
        <v>132</v>
      </c>
    </row>
    <row r="113" spans="1:4" ht="15">
      <c r="A113" s="218" t="s">
        <v>296</v>
      </c>
      <c r="B113" s="214" t="s">
        <v>108</v>
      </c>
      <c r="C113" s="216" t="s">
        <v>297</v>
      </c>
      <c r="D113" s="219" t="s">
        <v>108</v>
      </c>
    </row>
    <row r="114" spans="1:4" ht="15">
      <c r="A114" s="218" t="s">
        <v>340</v>
      </c>
      <c r="B114" s="214" t="s">
        <v>132</v>
      </c>
      <c r="C114" s="216" t="s">
        <v>341</v>
      </c>
      <c r="D114" s="219" t="s">
        <v>132</v>
      </c>
    </row>
    <row r="115" spans="1:4" ht="15">
      <c r="A115" s="218" t="s">
        <v>172</v>
      </c>
      <c r="B115" s="214" t="s">
        <v>57</v>
      </c>
      <c r="C115" s="216" t="s">
        <v>173</v>
      </c>
      <c r="D115" s="217" t="s">
        <v>57</v>
      </c>
    </row>
    <row r="116" spans="1:4" ht="15">
      <c r="A116" s="218" t="s">
        <v>184</v>
      </c>
      <c r="B116" s="214" t="s">
        <v>61</v>
      </c>
      <c r="C116" s="216" t="s">
        <v>185</v>
      </c>
      <c r="D116" s="217" t="s">
        <v>61</v>
      </c>
    </row>
    <row r="117" spans="1:4" ht="15">
      <c r="A117" s="218" t="s">
        <v>192</v>
      </c>
      <c r="B117" s="214" t="s">
        <v>63</v>
      </c>
      <c r="C117" s="216" t="s">
        <v>193</v>
      </c>
      <c r="D117" s="219" t="s">
        <v>63</v>
      </c>
    </row>
    <row r="118" spans="1:4" ht="15">
      <c r="A118" s="218" t="s">
        <v>174</v>
      </c>
      <c r="B118" s="214" t="s">
        <v>57</v>
      </c>
      <c r="C118" s="216" t="s">
        <v>175</v>
      </c>
      <c r="D118" s="217" t="s">
        <v>57</v>
      </c>
    </row>
    <row r="119" spans="1:4" ht="15">
      <c r="A119" s="218" t="s">
        <v>322</v>
      </c>
      <c r="B119" s="214" t="s">
        <v>122</v>
      </c>
      <c r="C119" s="216" t="s">
        <v>323</v>
      </c>
      <c r="D119" s="219" t="s">
        <v>122</v>
      </c>
    </row>
    <row r="120" spans="1:4" ht="15">
      <c r="A120" s="218" t="s">
        <v>404</v>
      </c>
      <c r="B120" s="214" t="s">
        <v>157</v>
      </c>
      <c r="C120" s="216" t="s">
        <v>405</v>
      </c>
      <c r="D120" s="219" t="s">
        <v>157</v>
      </c>
    </row>
    <row r="121" spans="1:4" ht="15">
      <c r="A121" s="218" t="s">
        <v>186</v>
      </c>
      <c r="B121" s="214" t="s">
        <v>61</v>
      </c>
      <c r="C121" s="216" t="s">
        <v>187</v>
      </c>
      <c r="D121" s="217" t="s">
        <v>61</v>
      </c>
    </row>
    <row r="122" spans="1:4" ht="15">
      <c r="A122" s="218" t="s">
        <v>274</v>
      </c>
      <c r="B122" s="214" t="s">
        <v>98</v>
      </c>
      <c r="C122" s="216" t="s">
        <v>275</v>
      </c>
      <c r="D122" s="219" t="s">
        <v>98</v>
      </c>
    </row>
    <row r="123" spans="1:4" ht="15">
      <c r="A123" s="218" t="s">
        <v>292</v>
      </c>
      <c r="B123" s="214" t="s">
        <v>104</v>
      </c>
      <c r="C123" s="216" t="s">
        <v>293</v>
      </c>
      <c r="D123" s="219" t="s">
        <v>104</v>
      </c>
    </row>
    <row r="124" spans="1:4" ht="15">
      <c r="A124" s="218" t="s">
        <v>306</v>
      </c>
      <c r="B124" s="214" t="s">
        <v>114</v>
      </c>
      <c r="C124" s="216" t="s">
        <v>307</v>
      </c>
      <c r="D124" s="219" t="s">
        <v>114</v>
      </c>
    </row>
    <row r="125" spans="1:4" ht="15">
      <c r="A125" s="218" t="s">
        <v>370</v>
      </c>
      <c r="B125" s="214" t="s">
        <v>141</v>
      </c>
      <c r="C125" s="216" t="s">
        <v>371</v>
      </c>
      <c r="D125" s="219" t="s">
        <v>141</v>
      </c>
    </row>
    <row r="126" spans="1:4" ht="15">
      <c r="A126" s="218" t="s">
        <v>342</v>
      </c>
      <c r="B126" s="214" t="s">
        <v>132</v>
      </c>
      <c r="C126" s="216" t="s">
        <v>343</v>
      </c>
      <c r="D126" s="219" t="s">
        <v>132</v>
      </c>
    </row>
    <row r="127" spans="1:4" ht="15">
      <c r="A127" s="218" t="s">
        <v>328</v>
      </c>
      <c r="B127" s="214" t="s">
        <v>128</v>
      </c>
      <c r="C127" s="216" t="s">
        <v>329</v>
      </c>
      <c r="D127" s="219" t="s">
        <v>128</v>
      </c>
    </row>
    <row r="128" spans="1:4" ht="15">
      <c r="A128" s="218" t="s">
        <v>214</v>
      </c>
      <c r="B128" s="214" t="s">
        <v>75</v>
      </c>
      <c r="C128" s="216" t="s">
        <v>215</v>
      </c>
      <c r="D128" s="219" t="s">
        <v>75</v>
      </c>
    </row>
    <row r="129" spans="1:4" ht="15">
      <c r="A129" s="218" t="s">
        <v>312</v>
      </c>
      <c r="B129" s="214" t="s">
        <v>118</v>
      </c>
      <c r="C129" s="216" t="s">
        <v>313</v>
      </c>
      <c r="D129" s="219" t="s">
        <v>118</v>
      </c>
    </row>
    <row r="130" spans="1:4" ht="15">
      <c r="A130" s="218" t="s">
        <v>248</v>
      </c>
      <c r="B130" s="214" t="s">
        <v>87</v>
      </c>
      <c r="C130" s="216" t="s">
        <v>249</v>
      </c>
      <c r="D130" s="219" t="s">
        <v>87</v>
      </c>
    </row>
    <row r="131" spans="1:4" ht="15">
      <c r="A131" s="218" t="s">
        <v>376</v>
      </c>
      <c r="B131" s="214" t="s">
        <v>145</v>
      </c>
      <c r="C131" s="216" t="s">
        <v>377</v>
      </c>
      <c r="D131" s="219" t="s">
        <v>145</v>
      </c>
    </row>
    <row r="132" spans="1:4" ht="15">
      <c r="A132" s="218" t="s">
        <v>182</v>
      </c>
      <c r="B132" s="214" t="s">
        <v>59</v>
      </c>
      <c r="C132" s="216" t="s">
        <v>183</v>
      </c>
      <c r="D132" s="217" t="s">
        <v>59</v>
      </c>
    </row>
    <row r="133" spans="1:4" ht="15">
      <c r="A133" s="218" t="s">
        <v>284</v>
      </c>
      <c r="B133" s="214" t="s">
        <v>102</v>
      </c>
      <c r="C133" s="216" t="s">
        <v>285</v>
      </c>
      <c r="D133" s="219" t="s">
        <v>102</v>
      </c>
    </row>
    <row r="134" spans="1:4" ht="15">
      <c r="A134" s="218" t="s">
        <v>276</v>
      </c>
      <c r="B134" s="214" t="s">
        <v>100</v>
      </c>
      <c r="C134" s="216" t="s">
        <v>277</v>
      </c>
      <c r="D134" s="219" t="s">
        <v>100</v>
      </c>
    </row>
    <row r="135" spans="1:4" ht="15">
      <c r="A135" s="218" t="s">
        <v>378</v>
      </c>
      <c r="B135" s="214" t="s">
        <v>145</v>
      </c>
      <c r="C135" s="216" t="s">
        <v>379</v>
      </c>
      <c r="D135" s="219" t="s">
        <v>145</v>
      </c>
    </row>
    <row r="136" spans="1:4" ht="15">
      <c r="A136" s="218" t="s">
        <v>336</v>
      </c>
      <c r="B136" s="214" t="s">
        <v>130</v>
      </c>
      <c r="C136" s="216" t="s">
        <v>337</v>
      </c>
      <c r="D136" s="219" t="s">
        <v>130</v>
      </c>
    </row>
    <row r="137" spans="1:4" ht="15">
      <c r="A137" s="218" t="s">
        <v>202</v>
      </c>
      <c r="B137" s="214" t="s">
        <v>67</v>
      </c>
      <c r="C137" s="216" t="s">
        <v>203</v>
      </c>
      <c r="D137" s="219" t="s">
        <v>67</v>
      </c>
    </row>
    <row r="138" spans="1:4" ht="15">
      <c r="A138" s="218" t="s">
        <v>388</v>
      </c>
      <c r="B138" s="214" t="s">
        <v>151</v>
      </c>
      <c r="C138" s="216" t="s">
        <v>389</v>
      </c>
      <c r="D138" s="219" t="s">
        <v>151</v>
      </c>
    </row>
    <row r="139" spans="1:4" ht="15">
      <c r="A139" s="218" t="s">
        <v>344</v>
      </c>
      <c r="B139" s="214" t="s">
        <v>132</v>
      </c>
      <c r="C139" s="216" t="s">
        <v>345</v>
      </c>
      <c r="D139" s="219" t="s">
        <v>132</v>
      </c>
    </row>
    <row r="140" spans="1:4" ht="15">
      <c r="A140" s="218" t="s">
        <v>176</v>
      </c>
      <c r="B140" s="214" t="s">
        <v>57</v>
      </c>
      <c r="C140" s="216" t="s">
        <v>177</v>
      </c>
      <c r="D140" s="217" t="s">
        <v>57</v>
      </c>
    </row>
    <row r="141" spans="1:4" ht="15">
      <c r="A141" s="218" t="s">
        <v>196</v>
      </c>
      <c r="B141" s="214" t="s">
        <v>63</v>
      </c>
      <c r="C141" s="216" t="s">
        <v>197</v>
      </c>
      <c r="D141" s="219" t="s">
        <v>63</v>
      </c>
    </row>
    <row r="142" spans="1:4" ht="15">
      <c r="A142" s="218" t="s">
        <v>216</v>
      </c>
      <c r="B142" s="214" t="s">
        <v>75</v>
      </c>
      <c r="C142" s="216" t="s">
        <v>217</v>
      </c>
      <c r="D142" s="219" t="s">
        <v>75</v>
      </c>
    </row>
    <row r="143" spans="1:4" ht="15">
      <c r="A143" s="218" t="s">
        <v>254</v>
      </c>
      <c r="B143" s="214" t="s">
        <v>89</v>
      </c>
      <c r="C143" s="216" t="s">
        <v>255</v>
      </c>
      <c r="D143" s="219" t="s">
        <v>89</v>
      </c>
    </row>
    <row r="144" spans="1:4" ht="15">
      <c r="A144" s="218" t="s">
        <v>260</v>
      </c>
      <c r="B144" s="214" t="s">
        <v>93</v>
      </c>
      <c r="C144" s="216" t="s">
        <v>261</v>
      </c>
      <c r="D144" s="219" t="s">
        <v>93</v>
      </c>
    </row>
    <row r="145" spans="1:4" ht="15">
      <c r="A145" s="218" t="s">
        <v>354</v>
      </c>
      <c r="B145" s="214" t="s">
        <v>136</v>
      </c>
      <c r="C145" s="216" t="s">
        <v>355</v>
      </c>
      <c r="D145" s="219" t="s">
        <v>136</v>
      </c>
    </row>
    <row r="146" spans="1:4" ht="15">
      <c r="A146" s="218" t="s">
        <v>386</v>
      </c>
      <c r="B146" s="214" t="s">
        <v>149</v>
      </c>
      <c r="C146" s="216" t="s">
        <v>387</v>
      </c>
      <c r="D146" s="219" t="s">
        <v>149</v>
      </c>
    </row>
    <row r="147" spans="1:4" ht="15">
      <c r="A147" s="218" t="s">
        <v>198</v>
      </c>
      <c r="B147" s="214" t="s">
        <v>65</v>
      </c>
      <c r="C147" s="216" t="s">
        <v>199</v>
      </c>
      <c r="D147" s="219" t="s">
        <v>65</v>
      </c>
    </row>
    <row r="148" spans="1:4" ht="15">
      <c r="A148" s="218" t="s">
        <v>178</v>
      </c>
      <c r="B148" s="214" t="s">
        <v>57</v>
      </c>
      <c r="C148" s="216" t="s">
        <v>179</v>
      </c>
      <c r="D148" s="217" t="s">
        <v>57</v>
      </c>
    </row>
    <row r="149" spans="1:4" ht="15">
      <c r="A149" s="218" t="s">
        <v>240</v>
      </c>
      <c r="B149" s="214" t="s">
        <v>81</v>
      </c>
      <c r="C149" s="216" t="s">
        <v>241</v>
      </c>
      <c r="D149" s="219" t="s">
        <v>81</v>
      </c>
    </row>
    <row r="150" spans="1:4" ht="15">
      <c r="A150" s="218" t="s">
        <v>398</v>
      </c>
      <c r="B150" s="214" t="s">
        <v>153</v>
      </c>
      <c r="C150" s="216" t="s">
        <v>399</v>
      </c>
      <c r="D150" s="219" t="s">
        <v>153</v>
      </c>
    </row>
    <row r="151" spans="1:4" ht="15">
      <c r="A151" s="218" t="s">
        <v>380</v>
      </c>
      <c r="B151" s="214" t="s">
        <v>147</v>
      </c>
      <c r="C151" s="216" t="s">
        <v>381</v>
      </c>
      <c r="D151" s="219" t="s">
        <v>147</v>
      </c>
    </row>
    <row r="152" spans="1:4" ht="15">
      <c r="A152" s="218" t="s">
        <v>244</v>
      </c>
      <c r="B152" s="214" t="s">
        <v>85</v>
      </c>
      <c r="C152" s="216" t="s">
        <v>245</v>
      </c>
      <c r="D152" s="219" t="s">
        <v>85</v>
      </c>
    </row>
    <row r="153" spans="1:4" ht="15">
      <c r="A153" s="218" t="s">
        <v>160</v>
      </c>
      <c r="B153" s="214" t="s">
        <v>36</v>
      </c>
      <c r="C153" s="216" t="s">
        <v>161</v>
      </c>
      <c r="D153" s="217" t="s">
        <v>36</v>
      </c>
    </row>
    <row r="154" spans="1:4" ht="15">
      <c r="A154" s="218" t="s">
        <v>164</v>
      </c>
      <c r="B154" s="214" t="s">
        <v>51</v>
      </c>
      <c r="C154" s="216" t="s">
        <v>165</v>
      </c>
      <c r="D154" s="217" t="s">
        <v>51</v>
      </c>
    </row>
    <row r="155" spans="1:4" ht="15">
      <c r="A155" s="218" t="s">
        <v>234</v>
      </c>
      <c r="B155" s="214" t="s">
        <v>79</v>
      </c>
      <c r="C155" s="216" t="s">
        <v>235</v>
      </c>
      <c r="D155" s="219" t="s">
        <v>79</v>
      </c>
    </row>
    <row r="156" spans="1:4" ht="15">
      <c r="A156" s="218" t="s">
        <v>360</v>
      </c>
      <c r="B156" s="214" t="s">
        <v>138</v>
      </c>
      <c r="C156" s="216" t="s">
        <v>361</v>
      </c>
      <c r="D156" s="219" t="s">
        <v>138</v>
      </c>
    </row>
    <row r="157" spans="1:4" ht="15">
      <c r="A157" s="218" t="s">
        <v>302</v>
      </c>
      <c r="B157" s="214" t="s">
        <v>112</v>
      </c>
      <c r="C157" s="216" t="s">
        <v>303</v>
      </c>
      <c r="D157" s="219" t="s">
        <v>112</v>
      </c>
    </row>
    <row r="158" spans="1:4" ht="15">
      <c r="A158" s="218" t="s">
        <v>220</v>
      </c>
      <c r="B158" s="214" t="s">
        <v>75</v>
      </c>
      <c r="C158" s="216" t="s">
        <v>221</v>
      </c>
      <c r="D158" s="219" t="s">
        <v>75</v>
      </c>
    </row>
    <row r="159" spans="1:4" ht="15">
      <c r="A159" s="218" t="s">
        <v>392</v>
      </c>
      <c r="B159" s="214" t="s">
        <v>151</v>
      </c>
      <c r="C159" s="216" t="s">
        <v>393</v>
      </c>
      <c r="D159" s="219" t="s">
        <v>151</v>
      </c>
    </row>
    <row r="160" spans="1:4" ht="15">
      <c r="A160" s="218" t="s">
        <v>190</v>
      </c>
      <c r="B160" s="214" t="s">
        <v>61</v>
      </c>
      <c r="C160" s="216" t="s">
        <v>191</v>
      </c>
      <c r="D160" s="219" t="s">
        <v>61</v>
      </c>
    </row>
    <row r="161" spans="1:4" ht="15">
      <c r="A161" s="218" t="s">
        <v>394</v>
      </c>
      <c r="B161" s="214" t="s">
        <v>151</v>
      </c>
      <c r="C161" s="216" t="s">
        <v>395</v>
      </c>
      <c r="D161" s="219" t="s">
        <v>151</v>
      </c>
    </row>
    <row r="162" spans="1:4" ht="15">
      <c r="A162" s="218" t="s">
        <v>362</v>
      </c>
      <c r="B162" s="214" t="s">
        <v>138</v>
      </c>
      <c r="C162" s="216" t="s">
        <v>363</v>
      </c>
      <c r="D162" s="219" t="s">
        <v>138</v>
      </c>
    </row>
    <row r="163" spans="1:4" ht="15">
      <c r="A163" s="218" t="s">
        <v>250</v>
      </c>
      <c r="B163" s="214" t="s">
        <v>87</v>
      </c>
      <c r="C163" s="216" t="s">
        <v>251</v>
      </c>
      <c r="D163" s="219" t="s">
        <v>87</v>
      </c>
    </row>
    <row r="164" spans="1:4" ht="15">
      <c r="A164" s="218" t="s">
        <v>332</v>
      </c>
      <c r="B164" s="214" t="s">
        <v>128</v>
      </c>
      <c r="C164" s="216" t="s">
        <v>333</v>
      </c>
      <c r="D164" s="219" t="s">
        <v>128</v>
      </c>
    </row>
    <row r="165" spans="1:4" ht="15">
      <c r="A165" s="218" t="s">
        <v>356</v>
      </c>
      <c r="B165" s="214" t="s">
        <v>136</v>
      </c>
      <c r="C165" s="216" t="s">
        <v>357</v>
      </c>
      <c r="D165" s="219" t="s">
        <v>136</v>
      </c>
    </row>
    <row r="166" spans="1:4" ht="15">
      <c r="A166" s="218" t="s">
        <v>212</v>
      </c>
      <c r="B166" s="214" t="s">
        <v>73</v>
      </c>
      <c r="C166" s="216" t="s">
        <v>213</v>
      </c>
      <c r="D166" s="219" t="s">
        <v>73</v>
      </c>
    </row>
    <row r="167" spans="1:4" ht="15">
      <c r="A167" s="218" t="s">
        <v>280</v>
      </c>
      <c r="B167" s="214" t="s">
        <v>100</v>
      </c>
      <c r="C167" s="216" t="s">
        <v>281</v>
      </c>
      <c r="D167" s="219" t="s">
        <v>100</v>
      </c>
    </row>
    <row r="168" spans="1:4" ht="15">
      <c r="A168" s="218" t="s">
        <v>208</v>
      </c>
      <c r="B168" s="214" t="s">
        <v>69</v>
      </c>
      <c r="C168" s="216" t="s">
        <v>209</v>
      </c>
      <c r="D168" s="219" t="s">
        <v>69</v>
      </c>
    </row>
    <row r="169" spans="1:4" ht="15">
      <c r="A169" s="218" t="s">
        <v>246</v>
      </c>
      <c r="B169" s="214" t="s">
        <v>85</v>
      </c>
      <c r="C169" s="216" t="s">
        <v>247</v>
      </c>
      <c r="D169" s="219" t="s">
        <v>85</v>
      </c>
    </row>
    <row r="170" spans="1:4" ht="15">
      <c r="A170" s="218" t="s">
        <v>316</v>
      </c>
      <c r="B170" s="214" t="s">
        <v>118</v>
      </c>
      <c r="C170" s="216" t="s">
        <v>317</v>
      </c>
      <c r="D170" s="219" t="s">
        <v>118</v>
      </c>
    </row>
    <row r="171" spans="1:4" ht="15">
      <c r="A171" s="218" t="s">
        <v>286</v>
      </c>
      <c r="B171" s="214" t="s">
        <v>102</v>
      </c>
      <c r="C171" s="216" t="s">
        <v>287</v>
      </c>
      <c r="D171" s="219" t="s">
        <v>102</v>
      </c>
    </row>
    <row r="172" spans="1:4" ht="15">
      <c r="A172" s="218" t="s">
        <v>268</v>
      </c>
      <c r="B172" s="214" t="s">
        <v>95</v>
      </c>
      <c r="C172" s="216" t="s">
        <v>269</v>
      </c>
      <c r="D172" s="219" t="s">
        <v>95</v>
      </c>
    </row>
    <row r="173" spans="1:4" ht="15">
      <c r="A173" s="218" t="s">
        <v>262</v>
      </c>
      <c r="B173" s="214" t="s">
        <v>93</v>
      </c>
      <c r="C173" s="216" t="s">
        <v>263</v>
      </c>
      <c r="D173" s="219" t="s">
        <v>93</v>
      </c>
    </row>
    <row r="174" spans="1:4" ht="15">
      <c r="A174" s="218" t="s">
        <v>334</v>
      </c>
      <c r="B174" s="214" t="s">
        <v>128</v>
      </c>
      <c r="C174" s="216" t="s">
        <v>335</v>
      </c>
      <c r="D174" s="219" t="s">
        <v>128</v>
      </c>
    </row>
    <row r="175" spans="1:4" ht="15">
      <c r="A175" s="218" t="s">
        <v>384</v>
      </c>
      <c r="B175" s="214" t="s">
        <v>147</v>
      </c>
      <c r="C175" s="216" t="s">
        <v>385</v>
      </c>
      <c r="D175" s="219" t="s">
        <v>147</v>
      </c>
    </row>
    <row r="176" spans="1:4" ht="15">
      <c r="A176" s="218" t="s">
        <v>298</v>
      </c>
      <c r="B176" s="214" t="s">
        <v>108</v>
      </c>
      <c r="C176" s="216" t="s">
        <v>299</v>
      </c>
      <c r="D176" s="219" t="s">
        <v>108</v>
      </c>
    </row>
    <row r="177" spans="1:4" ht="15">
      <c r="A177" s="218" t="s">
        <v>326</v>
      </c>
      <c r="B177" s="214" t="s">
        <v>126</v>
      </c>
      <c r="C177" s="216" t="s">
        <v>327</v>
      </c>
      <c r="D177" s="219" t="s">
        <v>126</v>
      </c>
    </row>
    <row r="178" spans="1:4" ht="15">
      <c r="A178" s="218" t="s">
        <v>288</v>
      </c>
      <c r="B178" s="214" t="s">
        <v>102</v>
      </c>
      <c r="C178" s="216" t="s">
        <v>289</v>
      </c>
      <c r="D178" s="219" t="s">
        <v>102</v>
      </c>
    </row>
    <row r="179" spans="1:4" ht="15">
      <c r="A179" s="218" t="s">
        <v>320</v>
      </c>
      <c r="B179" s="214" t="s">
        <v>120</v>
      </c>
      <c r="C179" s="216" t="s">
        <v>321</v>
      </c>
      <c r="D179" s="219" t="s">
        <v>120</v>
      </c>
    </row>
    <row r="180" spans="1:4" ht="15">
      <c r="A180" s="218" t="s">
        <v>290</v>
      </c>
      <c r="B180" s="214" t="s">
        <v>102</v>
      </c>
      <c r="C180" s="216" t="s">
        <v>291</v>
      </c>
      <c r="D180" s="219" t="s">
        <v>102</v>
      </c>
    </row>
    <row r="181" spans="1:4" ht="15">
      <c r="A181" s="218" t="s">
        <v>368</v>
      </c>
      <c r="B181" s="214" t="s">
        <v>139</v>
      </c>
      <c r="C181" s="216" t="s">
        <v>369</v>
      </c>
      <c r="D181" s="219" t="s">
        <v>139</v>
      </c>
    </row>
    <row r="182" spans="1:4" ht="15">
      <c r="A182" s="218" t="s">
        <v>238</v>
      </c>
      <c r="B182" s="214" t="s">
        <v>79</v>
      </c>
      <c r="C182" s="216" t="s">
        <v>239</v>
      </c>
      <c r="D182" s="219" t="s">
        <v>79</v>
      </c>
    </row>
    <row r="183" spans="1:4" ht="15">
      <c r="A183" s="218" t="s">
        <v>366</v>
      </c>
      <c r="B183" s="214" t="s">
        <v>138</v>
      </c>
      <c r="C183" s="216" t="s">
        <v>367</v>
      </c>
      <c r="D183" s="219" t="s">
        <v>138</v>
      </c>
    </row>
    <row r="184" spans="1:4" ht="15">
      <c r="A184" s="218" t="s">
        <v>258</v>
      </c>
      <c r="B184" s="214" t="s">
        <v>91</v>
      </c>
      <c r="C184" s="216" t="s">
        <v>259</v>
      </c>
      <c r="D184" s="219" t="s">
        <v>91</v>
      </c>
    </row>
    <row r="185" spans="1:4" ht="15">
      <c r="A185" s="218" t="s">
        <v>400</v>
      </c>
      <c r="B185" s="214" t="s">
        <v>155</v>
      </c>
      <c r="C185" s="216" t="s">
        <v>401</v>
      </c>
      <c r="D185" s="219" t="s">
        <v>155</v>
      </c>
    </row>
    <row r="186" spans="1:4" ht="15">
      <c r="A186" s="218" t="s">
        <v>222</v>
      </c>
      <c r="B186" s="214" t="s">
        <v>75</v>
      </c>
      <c r="C186" s="216" t="s">
        <v>223</v>
      </c>
      <c r="D186" s="219" t="s">
        <v>75</v>
      </c>
    </row>
    <row r="187" spans="1:4" ht="15">
      <c r="A187" s="218" t="s">
        <v>310</v>
      </c>
      <c r="B187" s="214" t="s">
        <v>116</v>
      </c>
      <c r="C187" s="216" t="s">
        <v>311</v>
      </c>
      <c r="D187" s="219" t="s">
        <v>116</v>
      </c>
    </row>
  </sheetData>
  <sheetProtection algorithmName="SHA-512" hashValue="Y7jSeshZwLVb89gEVZCyPyB4lOSVLqrXi3VVmjer2uCw1MI1QlEh7FRwtiN1eEcd+4p3BFQ5+j4pMo4hzFQC+g==" saltValue="RSslXxRzigjCGhjYfLZqCw==" spinCount="100000" sheet="1" objects="1" scenarios="1"/>
  <sortState xmlns:xlrd2="http://schemas.microsoft.com/office/spreadsheetml/2017/richdata2" ref="A62:D187">
    <sortCondition ref="A62:A187"/>
  </sortState>
  <pageMargins left="0.25" right="0.25" top="0" bottom="0" header="0" footer="0"/>
  <pageSetup orientation="portrait" r:id="rId1"/>
  <ignoredErrors>
    <ignoredError sqref="B5:C6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4"/>
  <sheetViews>
    <sheetView workbookViewId="0">
      <pane xSplit="1" ySplit="4" topLeftCell="B5" activePane="bottomRight" state="frozen"/>
      <selection pane="topRight" activeCell="B1" sqref="B1"/>
      <selection pane="bottomLeft" activeCell="A5" sqref="A5"/>
      <selection pane="bottomRight" activeCell="C5" sqref="C5"/>
    </sheetView>
  </sheetViews>
  <sheetFormatPr defaultRowHeight="12.75"/>
  <cols>
    <col min="1" max="1" width="20.7109375" customWidth="1"/>
    <col min="2" max="10" width="16.7109375" customWidth="1"/>
  </cols>
  <sheetData>
    <row r="1" spans="1:10" ht="20.25">
      <c r="A1" s="66" t="s">
        <v>537</v>
      </c>
    </row>
    <row r="2" spans="1:10">
      <c r="A2" s="70"/>
      <c r="B2" s="71">
        <v>1000</v>
      </c>
      <c r="C2" s="71" t="s">
        <v>544</v>
      </c>
      <c r="D2" s="71" t="s">
        <v>545</v>
      </c>
      <c r="E2" s="71" t="s">
        <v>546</v>
      </c>
      <c r="F2" s="71" t="s">
        <v>547</v>
      </c>
      <c r="G2" s="71" t="s">
        <v>549</v>
      </c>
      <c r="H2" s="71" t="s">
        <v>550</v>
      </c>
      <c r="I2" s="71" t="s">
        <v>551</v>
      </c>
      <c r="J2" s="71" t="s">
        <v>552</v>
      </c>
    </row>
    <row r="3" spans="1:10">
      <c r="A3" s="72"/>
      <c r="B3" s="73" t="s">
        <v>538</v>
      </c>
      <c r="C3" s="73" t="s">
        <v>539</v>
      </c>
      <c r="D3" s="73" t="s">
        <v>418</v>
      </c>
      <c r="E3" s="73" t="s">
        <v>540</v>
      </c>
      <c r="F3" s="73" t="s">
        <v>541</v>
      </c>
      <c r="G3" s="73" t="s">
        <v>548</v>
      </c>
      <c r="H3" s="73" t="s">
        <v>553</v>
      </c>
      <c r="I3" s="73" t="s">
        <v>542</v>
      </c>
      <c r="J3" s="73" t="s">
        <v>543</v>
      </c>
    </row>
    <row r="4" spans="1:10">
      <c r="A4" s="74"/>
      <c r="B4" s="75"/>
      <c r="C4" s="75"/>
      <c r="D4" s="75"/>
      <c r="E4" s="75"/>
      <c r="F4" s="75"/>
      <c r="G4" s="75"/>
      <c r="H4" s="75"/>
      <c r="I4" s="75"/>
      <c r="J4" s="75"/>
    </row>
    <row r="5" spans="1:10">
      <c r="A5" s="76" t="s">
        <v>554</v>
      </c>
      <c r="B5" s="77">
        <f>'DATABASE LEDGER LOAD'!AA6+'DATABASE LEDGER LOAD'!AA7+'DATABASE LEDGER LOAD'!AA8+'DATABASE LEDGER LOAD'!AA9+'DATABASE LEDGER LOAD'!AA10+'DATABASE LEDGER LOAD'!AA11+'DATABASE LEDGER LOAD'!AA12+'DATABASE LEDGER LOAD'!AA13</f>
        <v>0</v>
      </c>
      <c r="C5" s="77">
        <f>'DATABASE LEDGER LOAD'!AA130+'DATABASE LEDGER LOAD'!AA131+'DATABASE LEDGER LOAD'!AA132+'DATABASE LEDGER LOAD'!AA133+'DATABASE LEDGER LOAD'!AA134+'DATABASE LEDGER LOAD'!AA135+'DATABASE LEDGER LOAD'!AA136+'DATABASE LEDGER LOAD'!AA137</f>
        <v>0</v>
      </c>
      <c r="D5" s="77">
        <f>'DATABASE LEDGER LOAD'!AA254+'DATABASE LEDGER LOAD'!AA255+'DATABASE LEDGER LOAD'!AA256+'DATABASE LEDGER LOAD'!AA257+'DATABASE LEDGER LOAD'!AA258+'DATABASE LEDGER LOAD'!AA259+'DATABASE LEDGER LOAD'!AA260+'DATABASE LEDGER LOAD'!AA261</f>
        <v>0</v>
      </c>
      <c r="E5" s="77">
        <f>'DATABASE LEDGER LOAD'!AA378+'DATABASE LEDGER LOAD'!AA379+'DATABASE LEDGER LOAD'!AA380+'DATABASE LEDGER LOAD'!AA381+'DATABASE LEDGER LOAD'!AA382+'DATABASE LEDGER LOAD'!AA383+'DATABASE LEDGER LOAD'!AA384+'DATABASE LEDGER LOAD'!AA385</f>
        <v>0</v>
      </c>
      <c r="F5" s="77">
        <f>'DATABASE LEDGER LOAD'!AA502+'DATABASE LEDGER LOAD'!AA503+'DATABASE LEDGER LOAD'!AA504+'DATABASE LEDGER LOAD'!AA505+'DATABASE LEDGER LOAD'!AA506+'DATABASE LEDGER LOAD'!AA507+'DATABASE LEDGER LOAD'!AA508+'DATABASE LEDGER LOAD'!AA509</f>
        <v>0</v>
      </c>
      <c r="G5" s="77">
        <f>'DATABASE LEDGER LOAD'!AA578+'DATABASE LEDGER LOAD'!AA579+'DATABASE LEDGER LOAD'!AA580+'DATABASE LEDGER LOAD'!AA581+'DATABASE LEDGER LOAD'!AA582+'DATABASE LEDGER LOAD'!AA583+'DATABASE LEDGER LOAD'!AA584+'DATABASE LEDGER LOAD'!AA585</f>
        <v>0</v>
      </c>
      <c r="H5" s="77">
        <f>'DATABASE LEDGER LOAD'!AA654+'DATABASE LEDGER LOAD'!AA655+'DATABASE LEDGER LOAD'!AA656+'DATABASE LEDGER LOAD'!AA657+'DATABASE LEDGER LOAD'!AA658+'DATABASE LEDGER LOAD'!AA659+'DATABASE LEDGER LOAD'!AA660+'DATABASE LEDGER LOAD'!AA661</f>
        <v>0</v>
      </c>
      <c r="I5" s="77">
        <f>'DATABASE LEDGER LOAD'!AA724+'DATABASE LEDGER LOAD'!AA725+'DATABASE LEDGER LOAD'!AA726+'DATABASE LEDGER LOAD'!AA727+'DATABASE LEDGER LOAD'!AA728+'DATABASE LEDGER LOAD'!AA729+'DATABASE LEDGER LOAD'!AA730+'DATABASE LEDGER LOAD'!AA731</f>
        <v>0</v>
      </c>
      <c r="J5" s="77">
        <f>'DATABASE LEDGER LOAD'!AA761+'DATABASE LEDGER LOAD'!AA762+'DATABASE LEDGER LOAD'!AA763+'DATABASE LEDGER LOAD'!AA764+'DATABASE LEDGER LOAD'!AA765+'DATABASE LEDGER LOAD'!AA766+'DATABASE LEDGER LOAD'!AA767+'DATABASE LEDGER LOAD'!AA768</f>
        <v>0</v>
      </c>
    </row>
    <row r="6" spans="1:10">
      <c r="A6" s="76" t="s">
        <v>555</v>
      </c>
      <c r="B6" s="77">
        <f>'DATABASE LEDGER LOAD'!AA14</f>
        <v>0</v>
      </c>
      <c r="C6" s="77">
        <f>'DATABASE LEDGER LOAD'!AA138</f>
        <v>0</v>
      </c>
      <c r="D6" s="77">
        <f>'DATABASE LEDGER LOAD'!AA262</f>
        <v>0</v>
      </c>
      <c r="E6" s="77">
        <f>'DATABASE LEDGER LOAD'!AA386</f>
        <v>0</v>
      </c>
      <c r="F6" s="77">
        <f>'DATABASE LEDGER LOAD'!AA510</f>
        <v>0</v>
      </c>
      <c r="G6" s="77">
        <f>'DATABASE LEDGER LOAD'!AA586</f>
        <v>0</v>
      </c>
      <c r="H6" s="77">
        <f>'DATABASE LEDGER LOAD'!AA662</f>
        <v>0</v>
      </c>
      <c r="I6" s="77">
        <f>'DATABASE LEDGER LOAD'!AA732</f>
        <v>0</v>
      </c>
      <c r="J6" s="77">
        <f>'DATABASE LEDGER LOAD'!AA769</f>
        <v>0</v>
      </c>
    </row>
    <row r="7" spans="1:10">
      <c r="A7" s="76" t="s">
        <v>556</v>
      </c>
      <c r="B7" s="77">
        <f>'DATABASE LEDGER LOAD'!AA15+'DATABASE LEDGER LOAD'!AA16+'DATABASE LEDGER LOAD'!AA18</f>
        <v>0</v>
      </c>
      <c r="C7" s="77">
        <f>'DATABASE LEDGER LOAD'!AA139+'DATABASE LEDGER LOAD'!AA140+'DATABASE LEDGER LOAD'!AA142</f>
        <v>0</v>
      </c>
      <c r="D7" s="77">
        <f>'DATABASE LEDGER LOAD'!AA263+'DATABASE LEDGER LOAD'!AA264+'DATABASE LEDGER LOAD'!AA266</f>
        <v>0</v>
      </c>
      <c r="E7" s="77">
        <f>'DATABASE LEDGER LOAD'!AA387+'DATABASE LEDGER LOAD'!AA388+'DATABASE LEDGER LOAD'!AA390</f>
        <v>0</v>
      </c>
      <c r="F7" s="77">
        <f>'DATABASE LEDGER LOAD'!AA511+'DATABASE LEDGER LOAD'!AA512+'DATABASE LEDGER LOAD'!AA514</f>
        <v>0</v>
      </c>
      <c r="G7" s="77">
        <f>'DATABASE LEDGER LOAD'!AA587+'DATABASE LEDGER LOAD'!AA588+'DATABASE LEDGER LOAD'!AA590</f>
        <v>0</v>
      </c>
      <c r="H7" s="77">
        <f>'DATABASE LEDGER LOAD'!AA663+'DATABASE LEDGER LOAD'!AA664+'DATABASE LEDGER LOAD'!AA666</f>
        <v>0</v>
      </c>
      <c r="I7" s="77">
        <f>'DATABASE LEDGER LOAD'!AA733+'DATABASE LEDGER LOAD'!AA734+'DATABASE LEDGER LOAD'!AA736</f>
        <v>0</v>
      </c>
      <c r="J7" s="77">
        <f>'DATABASE LEDGER LOAD'!AA770+'DATABASE LEDGER LOAD'!AA771+'DATABASE LEDGER LOAD'!AA773</f>
        <v>0</v>
      </c>
    </row>
    <row r="8" spans="1:10">
      <c r="A8" s="76" t="s">
        <v>557</v>
      </c>
      <c r="B8" s="77">
        <f>'DATABASE LEDGER LOAD'!AA17</f>
        <v>0</v>
      </c>
      <c r="C8" s="77">
        <f>'DATABASE LEDGER LOAD'!AA141</f>
        <v>0</v>
      </c>
      <c r="D8" s="77">
        <f>'DATABASE LEDGER LOAD'!AA265</f>
        <v>0</v>
      </c>
      <c r="E8" s="77">
        <f>'DATABASE LEDGER LOAD'!AA389</f>
        <v>0</v>
      </c>
      <c r="F8" s="77">
        <f>'DATABASE LEDGER LOAD'!AA513</f>
        <v>0</v>
      </c>
      <c r="G8" s="77">
        <f>'DATABASE LEDGER LOAD'!AA589</f>
        <v>0</v>
      </c>
      <c r="H8" s="77">
        <f>'DATABASE LEDGER LOAD'!AA665</f>
        <v>0</v>
      </c>
      <c r="I8" s="77">
        <f>'DATABASE LEDGER LOAD'!AA735</f>
        <v>0</v>
      </c>
      <c r="J8" s="77">
        <f>'DATABASE LEDGER LOAD'!AA772</f>
        <v>0</v>
      </c>
    </row>
    <row r="9" spans="1:10">
      <c r="A9" s="76" t="s">
        <v>558</v>
      </c>
      <c r="B9" s="78">
        <f>'DATABASE LEDGER LOAD'!AA19+'DATABASE LEDGER LOAD'!AA20+'DATABASE LEDGER LOAD'!AA21+'DATABASE LEDGER LOAD'!AA22</f>
        <v>0</v>
      </c>
      <c r="C9" s="78">
        <f>'DATABASE LEDGER LOAD'!AA143+'DATABASE LEDGER LOAD'!AA144+'DATABASE LEDGER LOAD'!AA145+'DATABASE LEDGER LOAD'!AA146</f>
        <v>0</v>
      </c>
      <c r="D9" s="78">
        <f>'DATABASE LEDGER LOAD'!AA267+'DATABASE LEDGER LOAD'!AA268+'DATABASE LEDGER LOAD'!AA269+'DATABASE LEDGER LOAD'!AA270</f>
        <v>0</v>
      </c>
      <c r="E9" s="78">
        <f>'DATABASE LEDGER LOAD'!AA391+'DATABASE LEDGER LOAD'!AA392+'DATABASE LEDGER LOAD'!AA393+'DATABASE LEDGER LOAD'!AA394</f>
        <v>0</v>
      </c>
      <c r="F9" s="78">
        <f>'DATABASE LEDGER LOAD'!AA517+'DATABASE LEDGER LOAD'!AA518+'DATABASE LEDGER LOAD'!AA519+'DATABASE LEDGER LOAD'!AA520</f>
        <v>0</v>
      </c>
      <c r="G9" s="78">
        <f>'DATABASE LEDGER LOAD'!AA593+'DATABASE LEDGER LOAD'!AA594+'DATABASE LEDGER LOAD'!AA595+'DATABASE LEDGER LOAD'!AA596</f>
        <v>0</v>
      </c>
      <c r="H9" s="78">
        <f>'DATABASE LEDGER LOAD'!AA667+'DATABASE LEDGER LOAD'!AA668+'DATABASE LEDGER LOAD'!AA669+'DATABASE LEDGER LOAD'!AA670</f>
        <v>0</v>
      </c>
      <c r="I9" s="78">
        <f>'DATABASE LEDGER LOAD'!AA737+'DATABASE LEDGER LOAD'!AA738+'DATABASE LEDGER LOAD'!AA739+'DATABASE LEDGER LOAD'!AA740</f>
        <v>0</v>
      </c>
      <c r="J9" s="78">
        <f>'DATABASE LEDGER LOAD'!AA774+'DATABASE LEDGER LOAD'!AA775+'DATABASE LEDGER LOAD'!AA776+'DATABASE LEDGER LOAD'!AA777</f>
        <v>0</v>
      </c>
    </row>
    <row r="10" spans="1:10">
      <c r="A10" s="76"/>
      <c r="B10" s="77"/>
      <c r="C10" s="77"/>
      <c r="D10" s="77"/>
      <c r="E10" s="77"/>
      <c r="F10" s="77"/>
      <c r="G10" s="77"/>
      <c r="H10" s="77"/>
      <c r="I10" s="77"/>
      <c r="J10" s="77"/>
    </row>
    <row r="11" spans="1:10">
      <c r="A11" s="76" t="s">
        <v>559</v>
      </c>
      <c r="B11" s="79">
        <f>B5+B6+B7+B8+B9</f>
        <v>0</v>
      </c>
      <c r="C11" s="79">
        <f t="shared" ref="C11:J11" si="0">C5+C6+C7+C8+C9</f>
        <v>0</v>
      </c>
      <c r="D11" s="79">
        <f t="shared" si="0"/>
        <v>0</v>
      </c>
      <c r="E11" s="79">
        <f t="shared" si="0"/>
        <v>0</v>
      </c>
      <c r="F11" s="79">
        <f t="shared" si="0"/>
        <v>0</v>
      </c>
      <c r="G11" s="79">
        <f t="shared" si="0"/>
        <v>0</v>
      </c>
      <c r="H11" s="79">
        <f t="shared" si="0"/>
        <v>0</v>
      </c>
      <c r="I11" s="79">
        <f t="shared" si="0"/>
        <v>0</v>
      </c>
      <c r="J11" s="79">
        <f t="shared" si="0"/>
        <v>0</v>
      </c>
    </row>
    <row r="12" spans="1:10">
      <c r="A12" s="76"/>
      <c r="B12" s="77"/>
      <c r="C12" s="77"/>
      <c r="D12" s="77"/>
      <c r="E12" s="77"/>
      <c r="F12" s="77"/>
      <c r="G12" s="77"/>
      <c r="H12" s="77"/>
      <c r="I12" s="77"/>
      <c r="J12" s="77"/>
    </row>
    <row r="13" spans="1:10" ht="13.5" thickBot="1">
      <c r="A13" s="80"/>
      <c r="B13" s="81"/>
      <c r="C13" s="81"/>
      <c r="D13" s="81"/>
      <c r="E13" s="81"/>
      <c r="F13" s="81"/>
      <c r="G13" s="81"/>
      <c r="H13" s="81"/>
      <c r="I13" s="81"/>
      <c r="J13" s="81"/>
    </row>
    <row r="14" spans="1:10" ht="13.5" thickTop="1"/>
  </sheetData>
  <sheetProtection password="866B" sheet="1" objects="1" scenarios="1"/>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LEDGER LOAD INPUT</vt:lpstr>
      <vt:lpstr>DATABASE LEDGER LOAD</vt:lpstr>
      <vt:lpstr>List-County &amp; Entity Codes  </vt:lpstr>
      <vt:lpstr>Balance Check</vt:lpstr>
      <vt:lpstr>entityname</vt:lpstr>
      <vt:lpstr>'List-County &amp; Entity Codes  '!Print_Titles</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Darla Erickson</dc:creator>
  <cp:lastModifiedBy>Erickson, Darla</cp:lastModifiedBy>
  <cp:lastPrinted>2021-06-28T17:12:13Z</cp:lastPrinted>
  <dcterms:created xsi:type="dcterms:W3CDTF">2014-07-30T19:29:35Z</dcterms:created>
  <dcterms:modified xsi:type="dcterms:W3CDTF">2021-08-05T15:58:11Z</dcterms:modified>
</cp:coreProperties>
</file>